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630" activeTab="0"/>
  </bookViews>
  <sheets>
    <sheet name="Литература" sheetId="1" r:id="rId1"/>
  </sheets>
  <definedNames>
    <definedName name="_xlnm._FilterDatabase" localSheetId="0" hidden="1">'Литература'!$A$18:$T$160</definedName>
    <definedName name="_xlnm.Print_Area" localSheetId="0">'Литература'!$A$1:$T$223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J2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3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36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8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10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12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12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<sst xmlns="http://schemas.openxmlformats.org/spreadsheetml/2006/main" count="1437" uniqueCount="556">
  <si>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</si>
  <si>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</si>
  <si>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</si>
  <si>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</si>
  <si>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</si>
  <si>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</si>
  <si>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</si>
  <si>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</si>
  <si>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</si>
  <si>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</si>
  <si>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</si>
  <si>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</si>
  <si>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</si>
  <si>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</si>
  <si>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</si>
  <si>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</si>
  <si>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</si>
  <si>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</si>
  <si>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</si>
  <si>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</si>
  <si>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 xml:space="preserve">Тип диплома (победитель, призер) 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</si>
  <si>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</si>
  <si>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</si>
  <si>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</si>
  <si>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</si>
  <si>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</si>
  <si>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</si>
  <si>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</si>
  <si>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</si>
  <si>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</si>
  <si>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</si>
  <si>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</si>
  <si>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</si>
  <si>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</si>
  <si>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</si>
  <si>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</si>
  <si>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</si>
  <si>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</si>
  <si>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</si>
  <si>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</si>
  <si>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</si>
  <si>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</si>
  <si>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</si>
  <si>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</si>
  <si>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</si>
  <si>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</si>
  <si>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</si>
  <si>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муниципалитет</t>
  </si>
  <si>
    <t>Гражданство</t>
  </si>
  <si>
    <t>Кол-во победителей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</si>
  <si>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</si>
  <si>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</si>
  <si>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</si>
  <si>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</si>
  <si>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</si>
  <si>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r>
      <t xml:space="preserve">по </t>
    </r>
    <r>
      <rPr>
        <b/>
        <u val="single"/>
        <sz val="18"/>
        <color indexed="8"/>
        <rFont val="Times New Roman"/>
        <family val="1"/>
      </rPr>
      <t>литературе</t>
    </r>
    <r>
      <rPr>
        <b/>
        <sz val="18"/>
        <color indexed="8"/>
        <rFont val="Times New Roman"/>
        <family val="1"/>
      </rPr>
      <t xml:space="preserve"> в 2020-2021 учебном году</t>
    </r>
  </si>
  <si>
    <t>МАОУ СОШ №5</t>
  </si>
  <si>
    <t>Ульяна</t>
  </si>
  <si>
    <t>Сергеевна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</si>
  <si>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</si>
  <si>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</si>
  <si>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</si>
  <si>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Филатова Марина Ивановна</t>
  </si>
  <si>
    <t>Попова</t>
  </si>
  <si>
    <t>Полина</t>
  </si>
  <si>
    <t>Валерьевна</t>
  </si>
  <si>
    <t>Владимировна</t>
  </si>
  <si>
    <t>Охременко Ирина Анатольевна</t>
  </si>
  <si>
    <t>Кристина</t>
  </si>
  <si>
    <t>Андреевна</t>
  </si>
  <si>
    <t xml:space="preserve">Алена </t>
  </si>
  <si>
    <t>Денисовна</t>
  </si>
  <si>
    <t xml:space="preserve">Валерия </t>
  </si>
  <si>
    <t>Александровна</t>
  </si>
  <si>
    <t>Дарья</t>
  </si>
  <si>
    <t>Анастасия</t>
  </si>
  <si>
    <t>Игоревна</t>
  </si>
  <si>
    <t>Виктория</t>
  </si>
  <si>
    <t>Юрьевна</t>
  </si>
  <si>
    <t>Шевяков</t>
  </si>
  <si>
    <t xml:space="preserve">Иван </t>
  </si>
  <si>
    <t>Евгеньевич</t>
  </si>
  <si>
    <t>М</t>
  </si>
  <si>
    <t>Алексеева Татьяна Викторовна</t>
  </si>
  <si>
    <t xml:space="preserve">Пустовалов </t>
  </si>
  <si>
    <t>Дмитриевич</t>
  </si>
  <si>
    <t>Воробьева Ольга Анатольевна</t>
  </si>
  <si>
    <t xml:space="preserve">Полунина </t>
  </si>
  <si>
    <t>Елизавета</t>
  </si>
  <si>
    <t>Витальевна</t>
  </si>
  <si>
    <t>Медведева</t>
  </si>
  <si>
    <t>Олеговна</t>
  </si>
  <si>
    <t xml:space="preserve">Ж </t>
  </si>
  <si>
    <t>Пашкова</t>
  </si>
  <si>
    <t>Ксения</t>
  </si>
  <si>
    <t>Варвара</t>
  </si>
  <si>
    <t>Волобуева</t>
  </si>
  <si>
    <t>Романовна</t>
  </si>
  <si>
    <t xml:space="preserve">Минаев </t>
  </si>
  <si>
    <t>Тимофей</t>
  </si>
  <si>
    <t>Юрьевич</t>
  </si>
  <si>
    <t>Здашник</t>
  </si>
  <si>
    <t>Алексеевна</t>
  </si>
  <si>
    <t xml:space="preserve">Белёнова </t>
  </si>
  <si>
    <t xml:space="preserve">Степанова </t>
  </si>
  <si>
    <t>Дмитриевна</t>
  </si>
  <si>
    <t xml:space="preserve">Михеева </t>
  </si>
  <si>
    <t>Буркова Наталья Петровна</t>
  </si>
  <si>
    <t>Микляева</t>
  </si>
  <si>
    <t>Валерия</t>
  </si>
  <si>
    <t xml:space="preserve">Шилова </t>
  </si>
  <si>
    <t>Лазарев</t>
  </si>
  <si>
    <t>Сергей</t>
  </si>
  <si>
    <t>Олегович</t>
  </si>
  <si>
    <t>Никитина</t>
  </si>
  <si>
    <t>Маргарита</t>
  </si>
  <si>
    <t>Михайловна</t>
  </si>
  <si>
    <t>Озерова Наталья Валерьевна</t>
  </si>
  <si>
    <t>Владимир</t>
  </si>
  <si>
    <t>Сергеевич</t>
  </si>
  <si>
    <t>Алина</t>
  </si>
  <si>
    <t xml:space="preserve">Елизавета </t>
  </si>
  <si>
    <t>Волошенко</t>
  </si>
  <si>
    <t>Михаил</t>
  </si>
  <si>
    <t>Валерьевич</t>
  </si>
  <si>
    <t>Бакаева</t>
  </si>
  <si>
    <t>Софья</t>
  </si>
  <si>
    <t xml:space="preserve">Каширская </t>
  </si>
  <si>
    <t>Лопатина Марина Юрьевна</t>
  </si>
  <si>
    <t>Кузнецова</t>
  </si>
  <si>
    <t>Ангелина</t>
  </si>
  <si>
    <t xml:space="preserve">Корабельникова </t>
  </si>
  <si>
    <t xml:space="preserve">Кобзева </t>
  </si>
  <si>
    <t>Екатерина</t>
  </si>
  <si>
    <t>Поддубский</t>
  </si>
  <si>
    <t>Данила</t>
  </si>
  <si>
    <t xml:space="preserve">Скоркина </t>
  </si>
  <si>
    <t>Нелли</t>
  </si>
  <si>
    <t>муниципальное автономное образовательное учреждение "Средняя общеобразовательная школа №5 " Научно-технологический центр  имени И.В.Мичурина" г.Мичуринска Тамбовской области</t>
  </si>
  <si>
    <t>Андреева</t>
  </si>
  <si>
    <t>Ольга</t>
  </si>
  <si>
    <t>Попова Татьяна Сергеевна</t>
  </si>
  <si>
    <t>Болдырев</t>
  </si>
  <si>
    <t>Федор</t>
  </si>
  <si>
    <t>Константинович</t>
  </si>
  <si>
    <t>Еремина</t>
  </si>
  <si>
    <t>Юлия</t>
  </si>
  <si>
    <t>Закатова</t>
  </si>
  <si>
    <t>Мария</t>
  </si>
  <si>
    <t>Ламонова</t>
  </si>
  <si>
    <t>Галина</t>
  </si>
  <si>
    <t>Дмитрий</t>
  </si>
  <si>
    <t>Александрович</t>
  </si>
  <si>
    <t>Сулейманов</t>
  </si>
  <si>
    <t>Руслан</t>
  </si>
  <si>
    <t>Ахмедович</t>
  </si>
  <si>
    <t>Арьков</t>
  </si>
  <si>
    <t>Павел</t>
  </si>
  <si>
    <t>Анатольевич</t>
  </si>
  <si>
    <t>Каданцева</t>
  </si>
  <si>
    <t>Максимовна</t>
  </si>
  <si>
    <t>Епихина</t>
  </si>
  <si>
    <t>Геннадьевна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</si>
  <si>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</si>
  <si>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Дроздова Валентина Викторовна</t>
  </si>
  <si>
    <t xml:space="preserve">Софья </t>
  </si>
  <si>
    <t>Шматова Наталья Дмитриевна</t>
  </si>
  <si>
    <t>Заводнов</t>
  </si>
  <si>
    <t xml:space="preserve">Денис </t>
  </si>
  <si>
    <t>Диана</t>
  </si>
  <si>
    <t>Семенцова</t>
  </si>
  <si>
    <t>Молчанова</t>
  </si>
  <si>
    <t>Владиславовна</t>
  </si>
  <si>
    <t>Светлана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</si>
  <si>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</si>
  <si>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Городничева Анна Игоревна</t>
  </si>
  <si>
    <t>Никита</t>
  </si>
  <si>
    <t>Андреевич</t>
  </si>
  <si>
    <t>Николашина Тамара Алексеевна</t>
  </si>
  <si>
    <t>Леонова</t>
  </si>
  <si>
    <t>Евгеньевна</t>
  </si>
  <si>
    <t>Матушкова</t>
  </si>
  <si>
    <t>Жаркова</t>
  </si>
  <si>
    <t>Александра</t>
  </si>
  <si>
    <t>Можарова</t>
  </si>
  <si>
    <t>Анна</t>
  </si>
  <si>
    <t>Момонова</t>
  </si>
  <si>
    <t>Николаевна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</si>
  <si>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</si>
  <si>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Измайлов</t>
  </si>
  <si>
    <t>Кирилл</t>
  </si>
  <si>
    <t>Викторович</t>
  </si>
  <si>
    <t>Алексеевич</t>
  </si>
  <si>
    <t>Павловна</t>
  </si>
  <si>
    <t>Иван</t>
  </si>
  <si>
    <t>Андрей</t>
  </si>
  <si>
    <t>Иванова Ирина Львовна</t>
  </si>
  <si>
    <t>Елена</t>
  </si>
  <si>
    <t>Прохорова Надежда Викторовна</t>
  </si>
  <si>
    <t>Алтабаев</t>
  </si>
  <si>
    <t>Таптыкова</t>
  </si>
  <si>
    <t>Иванов</t>
  </si>
  <si>
    <t>Илья</t>
  </si>
  <si>
    <t>Романович</t>
  </si>
  <si>
    <t>Костенко</t>
  </si>
  <si>
    <t>Павлович</t>
  </si>
  <si>
    <t>Савенкова Светлана Вячеславовна</t>
  </si>
  <si>
    <t>Поветьева Людмила Игоревна</t>
  </si>
  <si>
    <t>Сапронова</t>
  </si>
  <si>
    <t>Александр</t>
  </si>
  <si>
    <t>Кочеткова</t>
  </si>
  <si>
    <t>Пустынникова</t>
  </si>
  <si>
    <t>Дмитриева</t>
  </si>
  <si>
    <t>Калинкина</t>
  </si>
  <si>
    <t>Котлярова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</si>
  <si>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</si>
  <si>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Тарасова Надежда Ивановна</t>
  </si>
  <si>
    <t>Максим</t>
  </si>
  <si>
    <t>Бурцева Маргарита Юрьевна</t>
  </si>
  <si>
    <t>Эдуардовна</t>
  </si>
  <si>
    <t>Шкодских</t>
  </si>
  <si>
    <t>Бурцева</t>
  </si>
  <si>
    <t>Михалева</t>
  </si>
  <si>
    <t>Гудкова</t>
  </si>
  <si>
    <t>Виданов</t>
  </si>
  <si>
    <t>Вадимович</t>
  </si>
  <si>
    <t>Геннадьевич</t>
  </si>
  <si>
    <t>Болдырева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</si>
  <si>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</si>
  <si>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Миттова Надежда Владимировна</t>
  </si>
  <si>
    <t>Тамалинцева Светлана Петровна</t>
  </si>
  <si>
    <t>Широков</t>
  </si>
  <si>
    <t>Фёдор</t>
  </si>
  <si>
    <t>Михайлович</t>
  </si>
  <si>
    <t>Савватеева Татьяна Юрьевна</t>
  </si>
  <si>
    <t>Болтенко</t>
  </si>
  <si>
    <t>Курочкина Светлана Викторовна</t>
  </si>
  <si>
    <t>Ефремова</t>
  </si>
  <si>
    <t>Киселев</t>
  </si>
  <si>
    <t>Капитонова Наталья Александровна</t>
  </si>
  <si>
    <t>Кочетыгов</t>
  </si>
  <si>
    <t>Алекксандрович</t>
  </si>
  <si>
    <t>Савинков</t>
  </si>
  <si>
    <t>Брижанская</t>
  </si>
  <si>
    <t>Леопольдовна</t>
  </si>
  <si>
    <t>Рыбакова</t>
  </si>
  <si>
    <t>Лада</t>
  </si>
  <si>
    <t>Скородумова Ирина Михайловна</t>
  </si>
  <si>
    <t>Бурлакова Ольга Владимировна</t>
  </si>
  <si>
    <t>Бужак</t>
  </si>
  <si>
    <t>Ерхова</t>
  </si>
  <si>
    <t>Калугина</t>
  </si>
  <si>
    <t>Харитонова</t>
  </si>
  <si>
    <t>Симаков</t>
  </si>
  <si>
    <t>Грачёва</t>
  </si>
  <si>
    <t>Мальвина</t>
  </si>
  <si>
    <t>Абалуева</t>
  </si>
  <si>
    <t>Качанова</t>
  </si>
  <si>
    <t>Марина</t>
  </si>
  <si>
    <t>Руслановна</t>
  </si>
  <si>
    <t>Родин</t>
  </si>
  <si>
    <t>Роман</t>
  </si>
  <si>
    <t>Буркина</t>
  </si>
  <si>
    <t>Злата</t>
  </si>
  <si>
    <t>Солонько</t>
  </si>
  <si>
    <t xml:space="preserve"> Юлия</t>
  </si>
  <si>
    <t>Власова</t>
  </si>
  <si>
    <t>Артюшкова</t>
  </si>
  <si>
    <t>Круглякова</t>
  </si>
  <si>
    <t>Туровцева Елена Владимировна</t>
  </si>
  <si>
    <t>Трухина</t>
  </si>
  <si>
    <t>Альбина</t>
  </si>
  <si>
    <t>Владислав</t>
  </si>
  <si>
    <t>Моисеева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</si>
  <si>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</si>
  <si>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Антонова Наталия Владимировна</t>
  </si>
  <si>
    <t>Карякина Елена Сергеевна</t>
  </si>
  <si>
    <t xml:space="preserve">Ангелина </t>
  </si>
  <si>
    <t xml:space="preserve">Гурьева </t>
  </si>
  <si>
    <t xml:space="preserve"> Алина </t>
  </si>
  <si>
    <t>Ильдаровна</t>
  </si>
  <si>
    <t>Колесникова Елена Ивановна</t>
  </si>
  <si>
    <t xml:space="preserve">Веселова </t>
  </si>
  <si>
    <t xml:space="preserve">Екатерина </t>
  </si>
  <si>
    <t>Шелковников Игорь Вячеславович</t>
  </si>
  <si>
    <t xml:space="preserve">Гаврилов </t>
  </si>
  <si>
    <t xml:space="preserve">Сергей </t>
  </si>
  <si>
    <t xml:space="preserve">Анастасия </t>
  </si>
  <si>
    <t xml:space="preserve">Мячина </t>
  </si>
  <si>
    <t xml:space="preserve">Васильев </t>
  </si>
  <si>
    <t xml:space="preserve">Семён </t>
  </si>
  <si>
    <t xml:space="preserve">Земисова </t>
  </si>
  <si>
    <t xml:space="preserve">Полшков </t>
  </si>
  <si>
    <t xml:space="preserve"> Михаил </t>
  </si>
  <si>
    <t xml:space="preserve">Савушкина </t>
  </si>
  <si>
    <t xml:space="preserve">Еньков </t>
  </si>
  <si>
    <t xml:space="preserve">Александр </t>
  </si>
  <si>
    <t xml:space="preserve">Абакумова  </t>
  </si>
  <si>
    <t xml:space="preserve">Арина </t>
  </si>
  <si>
    <t xml:space="preserve">Стрельникова </t>
  </si>
  <si>
    <t xml:space="preserve"> Владимировна</t>
  </si>
  <si>
    <t xml:space="preserve">Староскольская </t>
  </si>
  <si>
    <t xml:space="preserve"> Елизавета </t>
  </si>
  <si>
    <t xml:space="preserve">Губанова </t>
  </si>
  <si>
    <t xml:space="preserve">Кристина </t>
  </si>
  <si>
    <t xml:space="preserve">Сибагатулина </t>
  </si>
  <si>
    <t>Артуровна</t>
  </si>
  <si>
    <t xml:space="preserve">Хмыров </t>
  </si>
  <si>
    <t xml:space="preserve">Илья </t>
  </si>
  <si>
    <t xml:space="preserve">Аверкова </t>
  </si>
  <si>
    <t xml:space="preserve">Медникова </t>
  </si>
  <si>
    <t>муниципальное бюджетное общеобразовательное учреждение "Гимназия" г.Мичуринска Тамбовской области</t>
  </si>
  <si>
    <t>Тимофеенко Наталья Александровна</t>
  </si>
  <si>
    <t>Шишкина Надежда Валентиновна</t>
  </si>
  <si>
    <t>Скрипниченко</t>
  </si>
  <si>
    <t>Полунин</t>
  </si>
  <si>
    <t>Ремнёва</t>
  </si>
  <si>
    <t>Козлова</t>
  </si>
  <si>
    <t>Солопова</t>
  </si>
  <si>
    <t>Зацепина</t>
  </si>
  <si>
    <t>Рожкова Ольга Владимировна</t>
  </si>
  <si>
    <t>Кострикина</t>
  </si>
  <si>
    <t>Точенова</t>
  </si>
  <si>
    <t>тамбовское областное государственное автономное общеобразовательное учреждение  "Мичуринский лицей-интернат"</t>
  </si>
  <si>
    <t>Мжачих Елена Владимировна</t>
  </si>
  <si>
    <t>Кульгускина Кристина Сергеевна</t>
  </si>
  <si>
    <t>Шелковникова Лариса Анатольевна</t>
  </si>
  <si>
    <t>Климов</t>
  </si>
  <si>
    <t>Петрова</t>
  </si>
  <si>
    <t>Орлова</t>
  </si>
  <si>
    <t>Воронкова</t>
  </si>
  <si>
    <t>Иванова</t>
  </si>
  <si>
    <t>Эльвира</t>
  </si>
  <si>
    <t>Демьянова (Каналимова)</t>
  </si>
  <si>
    <t>Чуйко</t>
  </si>
  <si>
    <t>Никитин</t>
  </si>
  <si>
    <t>Полубояринов</t>
  </si>
  <si>
    <t>Калинина Ирина Петровна</t>
  </si>
  <si>
    <t>Зотова</t>
  </si>
  <si>
    <t>Попова Татьяна Николаевна</t>
  </si>
  <si>
    <t>Завязкина</t>
  </si>
  <si>
    <t>Юрова</t>
  </si>
  <si>
    <t>Римарь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</si>
  <si>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</si>
  <si>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Семенова</t>
  </si>
  <si>
    <t>Шелковникова  Лариса Анатольевна</t>
  </si>
  <si>
    <t>Переславцев</t>
  </si>
  <si>
    <t>Витальевич</t>
  </si>
  <si>
    <t xml:space="preserve">заседания  жюри муниципального этапа всероссийской олимпиады школьников </t>
  </si>
  <si>
    <t>Дата проведения олимпиады: 05.12.2020</t>
  </si>
  <si>
    <r>
      <t xml:space="preserve">        1. О подведении итогов проведения муниципального этапа всероссийской олимпиады школьников по литературе</t>
    </r>
    <r>
      <rPr>
        <b/>
        <u val="single"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</si>
  <si>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литературе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</si>
  <si>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литературе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</si>
  <si>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Рейтинговое место ОО по общему уровню участников МЭ</t>
  </si>
  <si>
    <r>
      <t>"05</t>
    </r>
    <r>
      <rPr>
        <b/>
        <sz val="18"/>
        <color indexed="8"/>
        <rFont val="Times New Roman"/>
        <family val="1"/>
      </rPr>
      <t>" декабря 2020</t>
    </r>
  </si>
  <si>
    <t>Курашова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</si>
  <si>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</si>
  <si>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Кутузова</t>
  </si>
  <si>
    <t>Анатольевна</t>
  </si>
  <si>
    <t xml:space="preserve">Мамян </t>
  </si>
  <si>
    <t>Армен</t>
  </si>
  <si>
    <t>Артурович</t>
  </si>
  <si>
    <t>Усова</t>
  </si>
  <si>
    <t xml:space="preserve">Бровин </t>
  </si>
  <si>
    <t xml:space="preserve">Виктор </t>
  </si>
  <si>
    <t>Игоревич</t>
  </si>
  <si>
    <t>Бахарева Ольга Владимировна</t>
  </si>
  <si>
    <t>Федоряка</t>
  </si>
  <si>
    <t>Эвелина</t>
  </si>
  <si>
    <t>Кузьмина</t>
  </si>
  <si>
    <t>Черепанова Надежда Васильевна</t>
  </si>
  <si>
    <t>Оксана</t>
  </si>
  <si>
    <t>Васильевна</t>
  </si>
  <si>
    <t>Карина</t>
  </si>
  <si>
    <t>Добрынина Марина Петровна</t>
  </si>
  <si>
    <t xml:space="preserve">Кинжалова </t>
  </si>
  <si>
    <t>Наумкина</t>
  </si>
  <si>
    <t>Вадимовна</t>
  </si>
  <si>
    <t>Улыбышева</t>
  </si>
  <si>
    <t>Члены жюри:</t>
  </si>
  <si>
    <r>
      <t xml:space="preserve">    Буркова Наталья Петровна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</si>
  <si>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Кирьянов </t>
  </si>
  <si>
    <t xml:space="preserve">Ярослав </t>
  </si>
  <si>
    <t xml:space="preserve"> Александрович</t>
  </si>
  <si>
    <t xml:space="preserve">Терехов </t>
  </si>
  <si>
    <t xml:space="preserve">Михаил </t>
  </si>
  <si>
    <t xml:space="preserve"> Владимирович</t>
  </si>
  <si>
    <t>Шинкарев</t>
  </si>
  <si>
    <t>Белоусов</t>
  </si>
  <si>
    <t>Позднякова</t>
  </si>
  <si>
    <t>Филипенко</t>
  </si>
  <si>
    <t>1 зад.</t>
  </si>
  <si>
    <t>2 зад.</t>
  </si>
  <si>
    <t>Лисицина Галина  Анатольевна</t>
  </si>
  <si>
    <t>14-07-2020-024</t>
  </si>
  <si>
    <t>14-07-2020-014</t>
  </si>
  <si>
    <t>14-07-2020-002</t>
  </si>
  <si>
    <t>14-07-2020-012</t>
  </si>
  <si>
    <t>14-07-2020-033</t>
  </si>
  <si>
    <t>14-07-2020-026</t>
  </si>
  <si>
    <t>14-07-2020-039</t>
  </si>
  <si>
    <t>14-07-2020-037</t>
  </si>
  <si>
    <t>14-07-2020-006</t>
  </si>
  <si>
    <t>14-07-2020-040</t>
  </si>
  <si>
    <t>14-07-2020-036</t>
  </si>
  <si>
    <t>14-07-2020-017</t>
  </si>
  <si>
    <t>14-07-2020-015</t>
  </si>
  <si>
    <t>14-07-2020-016</t>
  </si>
  <si>
    <t>14-07-2020-008</t>
  </si>
  <si>
    <t>14-07-2020-023</t>
  </si>
  <si>
    <t>14-07-2020-030</t>
  </si>
  <si>
    <t>14-07-2020-021</t>
  </si>
  <si>
    <t>14-07-2020-034</t>
  </si>
  <si>
    <t>14-07-2020-013</t>
  </si>
  <si>
    <t>14-07-2020-018</t>
  </si>
  <si>
    <t>14-07-2020-019</t>
  </si>
  <si>
    <t>14-07-2020-007</t>
  </si>
  <si>
    <t>14-07-2020-003</t>
  </si>
  <si>
    <t>14-07-2020-011</t>
  </si>
  <si>
    <t>14-07-2020-028</t>
  </si>
  <si>
    <t>14-07-2020-038</t>
  </si>
  <si>
    <t>14-07-2020-004</t>
  </si>
  <si>
    <t>14-07-2020-005</t>
  </si>
  <si>
    <t>14-07-2020-044</t>
  </si>
  <si>
    <t>14-07-2020-009</t>
  </si>
  <si>
    <t>14-07-2020-031</t>
  </si>
  <si>
    <t>14-07-2020-001</t>
  </si>
  <si>
    <t>14-07-2020-022</t>
  </si>
  <si>
    <t>14-07-2020-020</t>
  </si>
  <si>
    <t>14-07-2020-010</t>
  </si>
  <si>
    <t>14-07-2020-035</t>
  </si>
  <si>
    <t>14-07-2020-027</t>
  </si>
  <si>
    <t>14-07-2020-043</t>
  </si>
  <si>
    <t>14-08-2020-067</t>
  </si>
  <si>
    <t>14-08-2020-064</t>
  </si>
  <si>
    <t>14-08-2020-061</t>
  </si>
  <si>
    <t>14-08-2020-080</t>
  </si>
  <si>
    <t>14-08-2020-060</t>
  </si>
  <si>
    <t>14-08-2020-079</t>
  </si>
  <si>
    <t>14-08-2020-062</t>
  </si>
  <si>
    <t>14-08-2020-053</t>
  </si>
  <si>
    <t>14-08-2020-070</t>
  </si>
  <si>
    <t>14-08-2020-083</t>
  </si>
  <si>
    <t>14-08-2020-066</t>
  </si>
  <si>
    <t>14-08-2020-069</t>
  </si>
  <si>
    <t>14-08-2020-082</t>
  </si>
  <si>
    <t>14-08-2020-073</t>
  </si>
  <si>
    <t>14-08-2020-056</t>
  </si>
  <si>
    <t>14-08-2020-048</t>
  </si>
  <si>
    <t>14-08-2020-049</t>
  </si>
  <si>
    <t>14-08-2020-047</t>
  </si>
  <si>
    <t>14-08-2020-054</t>
  </si>
  <si>
    <t>Элина</t>
  </si>
  <si>
    <t>14-08-2020-052</t>
  </si>
  <si>
    <t>14-08-2020-068</t>
  </si>
  <si>
    <t>14-08-2020-045</t>
  </si>
  <si>
    <t>14-08-2020-081</t>
  </si>
  <si>
    <t>14-08-2020-077</t>
  </si>
  <si>
    <t>14-08-2020-071</t>
  </si>
  <si>
    <t>14-08-2020-065</t>
  </si>
  <si>
    <t>14-08-2020-055</t>
  </si>
  <si>
    <t>14-08-2020-074</t>
  </si>
  <si>
    <t>14-08-2020-051</t>
  </si>
  <si>
    <t>14-08-2020-063</t>
  </si>
  <si>
    <t>14-08-2020-078</t>
  </si>
  <si>
    <t>14-08-2020-046</t>
  </si>
  <si>
    <t>14-09-2020-106</t>
  </si>
  <si>
    <t>14-09-2020-096</t>
  </si>
  <si>
    <t>14-09-2020-091</t>
  </si>
  <si>
    <t>14-09-2020-104</t>
  </si>
  <si>
    <t>14-09-2020-105</t>
  </si>
  <si>
    <t>14-09-2020-116</t>
  </si>
  <si>
    <t>14-09-2020-110</t>
  </si>
  <si>
    <t>14-09-2020-085</t>
  </si>
  <si>
    <t>14-09-2020-107</t>
  </si>
  <si>
    <t>14-09-2020-113</t>
  </si>
  <si>
    <t>14-09-2020-098</t>
  </si>
  <si>
    <t>14-09-2020-123</t>
  </si>
  <si>
    <t>14-09-2020-095</t>
  </si>
  <si>
    <t>14-09-2020-109</t>
  </si>
  <si>
    <t>14-09-2020-086</t>
  </si>
  <si>
    <t>14-09-2020-115</t>
  </si>
  <si>
    <t>14-09-2020-087</t>
  </si>
  <si>
    <t>14-09-2020-089</t>
  </si>
  <si>
    <t>14-09-2020-088</t>
  </si>
  <si>
    <t>14-09-2020-094</t>
  </si>
  <si>
    <t>14-09-2020-112</t>
  </si>
  <si>
    <t>14-09-2020-119</t>
  </si>
  <si>
    <t>14-09-2020-124</t>
  </si>
  <si>
    <t>14-09-2020-100</t>
  </si>
  <si>
    <t>14-09-2020-122</t>
  </si>
  <si>
    <t>14-09-2020-120</t>
  </si>
  <si>
    <t>14-09-2020-099</t>
  </si>
  <si>
    <t>14-09-2020-101</t>
  </si>
  <si>
    <t>14-09-2020-111</t>
  </si>
  <si>
    <t>14-09-2020-117</t>
  </si>
  <si>
    <t>14-09-2020-084</t>
  </si>
  <si>
    <t>14-09-2020-108</t>
  </si>
  <si>
    <t>14-09-2020-121</t>
  </si>
  <si>
    <t>14-09-2020-114</t>
  </si>
  <si>
    <t>14-09-2020-090</t>
  </si>
  <si>
    <t>14-09-2020-097</t>
  </si>
  <si>
    <t>14-10-2020-137</t>
  </si>
  <si>
    <t>14-10-2020-134</t>
  </si>
  <si>
    <t>14-10-2020-132</t>
  </si>
  <si>
    <t>14-10-2020-135</t>
  </si>
  <si>
    <t>14-10-2020-130</t>
  </si>
  <si>
    <t>14-10-2020-139</t>
  </si>
  <si>
    <t>14-10-2020-145</t>
  </si>
  <si>
    <t>14-10-2020-129</t>
  </si>
  <si>
    <t>14-10-2020-141</t>
  </si>
  <si>
    <t>14-10-2020-131</t>
  </si>
  <si>
    <t>14-10-2020-147</t>
  </si>
  <si>
    <t>14-10-2020-125</t>
  </si>
  <si>
    <t>14-10-2020-128</t>
  </si>
  <si>
    <t>14-10-2020-127</t>
  </si>
  <si>
    <t>14-10-2020-126</t>
  </si>
  <si>
    <t>14-10-2020-133</t>
  </si>
  <si>
    <t>14-10-2020-136</t>
  </si>
  <si>
    <t>14-10-2020-138</t>
  </si>
  <si>
    <t>14-10-2020-142</t>
  </si>
  <si>
    <t>14-10-2020-148</t>
  </si>
  <si>
    <t>14-10-2020-146</t>
  </si>
  <si>
    <t>14-10-2020-140</t>
  </si>
  <si>
    <t>14-11-2020-158</t>
  </si>
  <si>
    <t>14-11-2020-162</t>
  </si>
  <si>
    <t>14-11-2020-153</t>
  </si>
  <si>
    <t>14-11-2020-152</t>
  </si>
  <si>
    <t>14-11-2020-151</t>
  </si>
  <si>
    <t>14-11-2020-159</t>
  </si>
  <si>
    <t>14-11-2020-156</t>
  </si>
  <si>
    <t>14-11-2020-150</t>
  </si>
  <si>
    <t>14-11-2020-149</t>
  </si>
  <si>
    <t>14-11-2020-160</t>
  </si>
  <si>
    <t>14-11-2020-154</t>
  </si>
  <si>
    <t>14-11-2020-155</t>
  </si>
  <si>
    <t>14-11-2020-157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</si>
  <si>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- 142</t>
    </r>
    <r>
      <rPr>
        <sz val="18"/>
        <color indexed="8"/>
        <rFont val="Times New Roman"/>
        <family val="1"/>
      </rPr>
      <t>,  7 класс - 39, 8 класс - 32 , 9 класс - 36, 10 класс - 22, 11 класс - 13.</t>
    </r>
  </si>
  <si>
    <t>Бельянинова Елена Юрьевна</t>
  </si>
  <si>
    <t>Карданис Майя Владимировна</t>
  </si>
  <si>
    <t>Мантрова Светлана Александровна</t>
  </si>
  <si>
    <t>Козина Юлия Александровна</t>
  </si>
  <si>
    <t>Платон Светлана Викторовна</t>
  </si>
  <si>
    <t>Шуманская Ирина Викторовна</t>
  </si>
  <si>
    <t>победитель</t>
  </si>
  <si>
    <t>призер</t>
  </si>
  <si>
    <t xml:space="preserve"> </t>
  </si>
  <si>
    <t>4</t>
  </si>
  <si>
    <t>6</t>
  </si>
  <si>
    <t>38.8%</t>
  </si>
  <si>
    <t>Управление народного образования администрации г.МичуринскаТамбовской области</t>
  </si>
  <si>
    <t>Места проведения олимпиады: МБОУ СОШ №№1, 2, 7, 9, 15, 17 "Юнармеец", 18 им.Э.Д.Потапова, 19, МАОУ "СОШ №5 "НТЦ им. И.В.Мичурина", МБОУ "Гимназия", ТОГАОУ "Мичуринский лицей"</t>
  </si>
  <si>
    <t>3-4</t>
  </si>
  <si>
    <t>7-8</t>
  </si>
  <si>
    <t>1</t>
  </si>
  <si>
    <t>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</si>
</sst>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dd/mm/yy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medium">
        <color indexed="8"/>
      </right>
      <top style="thick"/>
      <bottom style="thick"/>
    </border>
    <border>
      <left style="medium">
        <color indexed="8"/>
      </left>
      <right style="medium">
        <color indexed="8"/>
      </right>
      <top style="thick"/>
      <bottom style="thick"/>
    </border>
    <border>
      <left style="medium">
        <color indexed="8"/>
      </left>
      <right>
        <color indexed="63"/>
      </right>
      <top style="thick"/>
      <bottom style="thick"/>
    </border>
    <border>
      <left style="medium"/>
      <right style="medium">
        <color indexed="8"/>
      </right>
      <top style="thick"/>
      <bottom style="thick"/>
    </border>
    <border>
      <left style="medium">
        <color indexed="8"/>
      </left>
      <right style="medium"/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32" borderId="11" xfId="57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34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76" fontId="58" fillId="0" borderId="0" xfId="0" applyNumberFormat="1" applyFont="1" applyAlignment="1">
      <alignment horizontal="center" vertical="center"/>
    </xf>
    <xf numFmtId="176" fontId="58" fillId="0" borderId="0" xfId="0" applyNumberFormat="1" applyFont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wrapText="1"/>
    </xf>
    <xf numFmtId="0" fontId="60" fillId="35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36" borderId="11" xfId="0" applyFont="1" applyFill="1" applyBorder="1" applyAlignment="1">
      <alignment horizontal="center" vertical="center" wrapText="1"/>
    </xf>
    <xf numFmtId="176" fontId="61" fillId="36" borderId="11" xfId="0" applyNumberFormat="1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/>
    </xf>
    <xf numFmtId="0" fontId="59" fillId="37" borderId="11" xfId="0" applyFont="1" applyFill="1" applyBorder="1" applyAlignment="1">
      <alignment wrapText="1"/>
    </xf>
    <xf numFmtId="0" fontId="59" fillId="37" borderId="11" xfId="0" applyFont="1" applyFill="1" applyBorder="1" applyAlignment="1">
      <alignment horizontal="center" vertical="center" wrapText="1"/>
    </xf>
    <xf numFmtId="176" fontId="63" fillId="37" borderId="11" xfId="0" applyNumberFormat="1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wrapText="1"/>
    </xf>
    <xf numFmtId="0" fontId="64" fillId="0" borderId="11" xfId="0" applyFont="1" applyBorder="1" applyAlignment="1">
      <alignment horizontal="center"/>
    </xf>
    <xf numFmtId="176" fontId="64" fillId="0" borderId="11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176" fontId="64" fillId="0" borderId="0" xfId="0" applyNumberFormat="1" applyFont="1" applyBorder="1" applyAlignment="1">
      <alignment horizontal="center"/>
    </xf>
    <xf numFmtId="188" fontId="60" fillId="36" borderId="11" xfId="57" applyNumberFormat="1" applyFont="1" applyFill="1" applyBorder="1" applyAlignment="1">
      <alignment horizontal="center" vertical="center" wrapText="1"/>
    </xf>
    <xf numFmtId="0" fontId="59" fillId="35" borderId="11" xfId="0" applyNumberFormat="1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wrapText="1"/>
    </xf>
    <xf numFmtId="49" fontId="59" fillId="35" borderId="11" xfId="0" applyNumberFormat="1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/>
    </xf>
    <xf numFmtId="188" fontId="59" fillId="37" borderId="11" xfId="0" applyNumberFormat="1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88" fontId="64" fillId="0" borderId="11" xfId="0" applyNumberFormat="1" applyFont="1" applyBorder="1" applyAlignment="1">
      <alignment horizontal="center" vertical="center"/>
    </xf>
    <xf numFmtId="14" fontId="60" fillId="0" borderId="11" xfId="0" applyNumberFormat="1" applyFont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14" fontId="60" fillId="0" borderId="0" xfId="0" applyNumberFormat="1" applyFont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176" fontId="6" fillId="35" borderId="0" xfId="0" applyNumberFormat="1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60" fillId="0" borderId="11" xfId="0" applyFont="1" applyBorder="1" applyAlignment="1">
      <alignment/>
    </xf>
    <xf numFmtId="10" fontId="6" fillId="32" borderId="11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39" borderId="11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6" fillId="39" borderId="11" xfId="0" applyNumberFormat="1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/>
    </xf>
    <xf numFmtId="0" fontId="65" fillId="40" borderId="11" xfId="0" applyFont="1" applyFill="1" applyBorder="1" applyAlignment="1">
      <alignment horizontal="center" vertical="center"/>
    </xf>
    <xf numFmtId="49" fontId="65" fillId="41" borderId="11" xfId="0" applyNumberFormat="1" applyFont="1" applyFill="1" applyBorder="1" applyAlignment="1">
      <alignment horizontal="center" vertical="center"/>
    </xf>
    <xf numFmtId="49" fontId="65" fillId="40" borderId="11" xfId="0" applyNumberFormat="1" applyFont="1" applyFill="1" applyBorder="1" applyAlignment="1">
      <alignment horizontal="center" vertical="center"/>
    </xf>
    <xf numFmtId="0" fontId="65" fillId="41" borderId="11" xfId="0" applyFont="1" applyFill="1" applyBorder="1" applyAlignment="1">
      <alignment horizontal="center" vertical="center"/>
    </xf>
    <xf numFmtId="49" fontId="65" fillId="35" borderId="11" xfId="0" applyNumberFormat="1" applyFont="1" applyFill="1" applyBorder="1" applyAlignment="1">
      <alignment horizontal="center" vertical="center"/>
    </xf>
    <xf numFmtId="49" fontId="59" fillId="41" borderId="11" xfId="0" applyNumberFormat="1" applyFont="1" applyFill="1" applyBorder="1" applyAlignment="1">
      <alignment horizontal="center" vertical="center" wrapText="1"/>
    </xf>
    <xf numFmtId="0" fontId="59" fillId="41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2"/>
  <sheetViews>
    <sheetView tabSelected="1" view="pageBreakPreview" zoomScale="47" zoomScaleNormal="47" zoomScaleSheetLayoutView="47" zoomScalePageLayoutView="0" workbookViewId="0" topLeftCell="A1">
      <selection activeCell="A14" sqref="A14"/>
    </sheetView>
  </sheetViews>
  <sheetFormatPr defaultColWidth="9.140625" defaultRowHeight="15"/>
  <cols>
    <col min="2" max="2" width="23.140625" style="0" customWidth="1"/>
    <col min="3" max="3" width="26.710937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9.8515625" style="0" customWidth="1"/>
    <col min="10" max="10" width="58.28125" style="0" customWidth="1"/>
    <col min="11" max="11" width="12.57421875" style="0" customWidth="1"/>
    <col min="12" max="12" width="14.7109375" style="0" customWidth="1"/>
    <col min="13" max="13" width="15.8515625" style="0" customWidth="1"/>
    <col min="14" max="14" width="14.57421875" style="0" customWidth="1"/>
    <col min="15" max="15" width="16.00390625" style="0" customWidth="1"/>
    <col min="16" max="16" width="17.421875" style="0" customWidth="1"/>
    <col min="17" max="17" width="16.28125" style="0" customWidth="1"/>
    <col min="18" max="18" width="15.7109375" style="0" customWidth="1"/>
    <col min="19" max="19" width="18.28125" style="0" customWidth="1"/>
    <col min="20" max="20" width="21.421875" style="0" customWidth="1"/>
  </cols>
  <sheetData>
    <row r="1" spans="1:20" ht="22.5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22.5">
      <c r="A2" s="87" t="s">
        <v>348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22.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2:20" ht="22.5">
      <c r="B4" s="87" t="s">
        <v>16</v>
      </c>
      <c r="C4" s="88"/>
      <c r="D4" s="88"/>
      <c r="E4" s="6"/>
      <c r="F4" s="6"/>
      <c r="G4" s="6"/>
      <c r="H4" s="6"/>
      <c r="I4" s="6"/>
      <c r="J4" s="6"/>
      <c r="K4" s="6"/>
      <c r="L4" s="6"/>
      <c r="M4" s="6"/>
      <c r="N4" s="87" t="s">
        <v>354</v>
      </c>
      <c r="O4" s="87"/>
      <c r="P4" s="87"/>
      <c r="Q4" s="87"/>
      <c r="R4" s="87"/>
      <c r="S4" s="8"/>
      <c r="T4" s="6"/>
    </row>
    <row r="5" spans="1:20" ht="23.25">
      <c r="A5" s="82" t="s">
        <v>537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ht="23.25">
      <c r="A6" s="82" t="s">
        <v>551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23.25">
      <c r="A7" s="83" t="s">
        <v>349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3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2.5">
      <c r="A9" s="90" t="s">
        <v>18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ht="23.25">
      <c r="A10" s="83" t="s">
        <v>350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22.5">
      <c r="A12" s="90" t="s">
        <v>19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ht="23.25">
      <c r="A13" s="83" t="s">
        <v>351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0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22.5">
      <c r="A15" s="84" t="s">
        <v>352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ht="23.25">
      <c r="A16" s="85" t="s">
        <v>550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20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69.5" customHeight="1" thickBot="1" thickTop="1">
      <c r="A18" s="13" t="s">
        <v>0</v>
      </c>
      <c r="B18" s="14" t="s">
        <v>1</v>
      </c>
      <c r="C18" s="15" t="s">
        <v>10</v>
      </c>
      <c r="D18" s="16" t="s">
        <v>2</v>
      </c>
      <c r="E18" s="14" t="s">
        <v>3</v>
      </c>
      <c r="F18" s="17" t="s">
        <v>4</v>
      </c>
      <c r="G18" s="18" t="s">
        <v>5</v>
      </c>
      <c r="H18" s="14" t="s">
        <v>6</v>
      </c>
      <c r="I18" s="14" t="s">
        <v>48</v>
      </c>
      <c r="J18" s="14" t="s">
        <v>7</v>
      </c>
      <c r="K18" s="17" t="s">
        <v>8</v>
      </c>
      <c r="L18" s="75" t="s">
        <v>391</v>
      </c>
      <c r="M18" s="75" t="s">
        <v>392</v>
      </c>
      <c r="N18" s="19" t="s">
        <v>11</v>
      </c>
      <c r="O18" s="19" t="s">
        <v>14</v>
      </c>
      <c r="P18" s="19" t="s">
        <v>15</v>
      </c>
      <c r="Q18" s="19" t="s">
        <v>12</v>
      </c>
      <c r="R18" s="19" t="s">
        <v>13</v>
      </c>
      <c r="S18" s="19" t="s">
        <v>20</v>
      </c>
      <c r="T18" s="20" t="s">
        <v>9</v>
      </c>
    </row>
    <row r="19" spans="1:20" ht="75.75" thickTop="1">
      <c r="A19" s="2">
        <v>1</v>
      </c>
      <c r="B19" s="2" t="s">
        <v>16</v>
      </c>
      <c r="C19" s="10" t="s">
        <v>411</v>
      </c>
      <c r="D19" s="2" t="s">
        <v>204</v>
      </c>
      <c r="E19" s="2" t="s">
        <v>173</v>
      </c>
      <c r="F19" s="2" t="s">
        <v>58</v>
      </c>
      <c r="G19" s="2" t="s">
        <v>59</v>
      </c>
      <c r="H19" s="22">
        <v>39099</v>
      </c>
      <c r="I19" s="2" t="s">
        <v>60</v>
      </c>
      <c r="J19" s="2" t="s">
        <v>188</v>
      </c>
      <c r="K19" s="2">
        <v>7</v>
      </c>
      <c r="L19" s="66">
        <v>45</v>
      </c>
      <c r="M19" s="66">
        <v>12</v>
      </c>
      <c r="N19" s="3">
        <f>SUM(L19:M19)</f>
        <v>57</v>
      </c>
      <c r="O19" s="66">
        <v>85</v>
      </c>
      <c r="P19" s="4">
        <f aca="true" t="shared" si="0" ref="P19:P40">N19/O19</f>
        <v>0.6705882352941176</v>
      </c>
      <c r="Q19" s="91"/>
      <c r="R19" s="91"/>
      <c r="S19" s="92" t="s">
        <v>544</v>
      </c>
      <c r="T19" s="2" t="s">
        <v>198</v>
      </c>
    </row>
    <row r="20" spans="1:20" ht="75">
      <c r="A20" s="1">
        <v>2</v>
      </c>
      <c r="B20" s="2" t="s">
        <v>16</v>
      </c>
      <c r="C20" s="10" t="s">
        <v>404</v>
      </c>
      <c r="D20" s="2" t="s">
        <v>278</v>
      </c>
      <c r="E20" s="2" t="s">
        <v>279</v>
      </c>
      <c r="F20" s="2" t="s">
        <v>280</v>
      </c>
      <c r="G20" s="2" t="s">
        <v>59</v>
      </c>
      <c r="H20" s="22">
        <v>39064</v>
      </c>
      <c r="I20" s="2" t="s">
        <v>60</v>
      </c>
      <c r="J20" s="2" t="s">
        <v>274</v>
      </c>
      <c r="K20" s="21">
        <v>7</v>
      </c>
      <c r="L20" s="66">
        <v>41</v>
      </c>
      <c r="M20" s="66">
        <v>12</v>
      </c>
      <c r="N20" s="3">
        <f>SUM(L20:M20)</f>
        <v>53</v>
      </c>
      <c r="O20" s="66">
        <v>85</v>
      </c>
      <c r="P20" s="4">
        <f t="shared" si="0"/>
        <v>0.6235294117647059</v>
      </c>
      <c r="Q20" s="91"/>
      <c r="R20" s="91"/>
      <c r="S20" s="92" t="s">
        <v>544</v>
      </c>
      <c r="T20" s="2" t="s">
        <v>281</v>
      </c>
    </row>
    <row r="21" spans="1:20" ht="75">
      <c r="A21" s="2">
        <v>3</v>
      </c>
      <c r="B21" s="2" t="s">
        <v>16</v>
      </c>
      <c r="C21" s="10" t="s">
        <v>424</v>
      </c>
      <c r="D21" s="2" t="s">
        <v>84</v>
      </c>
      <c r="E21" s="10" t="s">
        <v>296</v>
      </c>
      <c r="F21" s="2" t="s">
        <v>85</v>
      </c>
      <c r="G21" s="2" t="s">
        <v>82</v>
      </c>
      <c r="H21" s="22">
        <v>39406</v>
      </c>
      <c r="I21" s="2" t="s">
        <v>60</v>
      </c>
      <c r="J21" s="2" t="s">
        <v>61</v>
      </c>
      <c r="K21" s="2">
        <v>7</v>
      </c>
      <c r="L21" s="66">
        <v>41</v>
      </c>
      <c r="M21" s="66">
        <v>11</v>
      </c>
      <c r="N21" s="3">
        <f>SUM(L21:M21)</f>
        <v>52</v>
      </c>
      <c r="O21" s="66">
        <v>85</v>
      </c>
      <c r="P21" s="4">
        <f t="shared" si="0"/>
        <v>0.611764705882353</v>
      </c>
      <c r="Q21" s="91"/>
      <c r="R21" s="91"/>
      <c r="S21" s="92" t="s">
        <v>544</v>
      </c>
      <c r="T21" s="2" t="s">
        <v>86</v>
      </c>
    </row>
    <row r="22" spans="1:20" ht="75">
      <c r="A22" s="1">
        <v>4</v>
      </c>
      <c r="B22" s="2" t="s">
        <v>16</v>
      </c>
      <c r="C22" s="10" t="s">
        <v>423</v>
      </c>
      <c r="D22" s="10" t="s">
        <v>63</v>
      </c>
      <c r="E22" s="10" t="s">
        <v>185</v>
      </c>
      <c r="F22" s="10" t="s">
        <v>73</v>
      </c>
      <c r="G22" s="2" t="s">
        <v>59</v>
      </c>
      <c r="H22" s="23">
        <v>39283</v>
      </c>
      <c r="I22" s="10" t="s">
        <v>60</v>
      </c>
      <c r="J22" s="10" t="s">
        <v>323</v>
      </c>
      <c r="K22" s="10">
        <v>7</v>
      </c>
      <c r="L22" s="67">
        <v>41.5</v>
      </c>
      <c r="M22" s="67">
        <v>10</v>
      </c>
      <c r="N22" s="3">
        <f>SUM(L22:M22)</f>
        <v>51.5</v>
      </c>
      <c r="O22" s="66">
        <v>85</v>
      </c>
      <c r="P22" s="11">
        <f t="shared" si="0"/>
        <v>0.6058823529411764</v>
      </c>
      <c r="Q22" s="93"/>
      <c r="R22" s="93"/>
      <c r="S22" s="92" t="s">
        <v>545</v>
      </c>
      <c r="T22" s="10" t="s">
        <v>325</v>
      </c>
    </row>
    <row r="23" spans="1:20" ht="93.75" customHeight="1">
      <c r="A23" s="2">
        <v>5</v>
      </c>
      <c r="B23" s="2" t="s">
        <v>16</v>
      </c>
      <c r="C23" s="10" t="s">
        <v>395</v>
      </c>
      <c r="D23" s="2" t="s">
        <v>139</v>
      </c>
      <c r="E23" s="2" t="s">
        <v>140</v>
      </c>
      <c r="F23" s="2" t="s">
        <v>69</v>
      </c>
      <c r="G23" s="2" t="s">
        <v>59</v>
      </c>
      <c r="H23" s="22">
        <v>39173</v>
      </c>
      <c r="I23" s="2" t="s">
        <v>60</v>
      </c>
      <c r="J23" s="2" t="s">
        <v>138</v>
      </c>
      <c r="K23" s="2">
        <v>7</v>
      </c>
      <c r="L23" s="66">
        <v>36</v>
      </c>
      <c r="M23" s="66">
        <v>13</v>
      </c>
      <c r="N23" s="3">
        <f>SUM(L23:M23)</f>
        <v>49</v>
      </c>
      <c r="O23" s="66">
        <v>85</v>
      </c>
      <c r="P23" s="4">
        <f t="shared" si="0"/>
        <v>0.5764705882352941</v>
      </c>
      <c r="Q23" s="91"/>
      <c r="R23" s="91"/>
      <c r="S23" s="92" t="s">
        <v>545</v>
      </c>
      <c r="T23" s="2" t="s">
        <v>141</v>
      </c>
    </row>
    <row r="24" spans="1:20" ht="75">
      <c r="A24" s="2">
        <v>6</v>
      </c>
      <c r="B24" s="2" t="s">
        <v>16</v>
      </c>
      <c r="C24" s="10" t="s">
        <v>426</v>
      </c>
      <c r="D24" s="2" t="s">
        <v>104</v>
      </c>
      <c r="E24" s="2" t="s">
        <v>74</v>
      </c>
      <c r="F24" s="2" t="s">
        <v>105</v>
      </c>
      <c r="G24" s="2" t="s">
        <v>59</v>
      </c>
      <c r="H24" s="22">
        <v>39259</v>
      </c>
      <c r="I24" s="2" t="s">
        <v>60</v>
      </c>
      <c r="J24" s="2" t="s">
        <v>61</v>
      </c>
      <c r="K24" s="2">
        <v>7</v>
      </c>
      <c r="L24" s="66">
        <v>36</v>
      </c>
      <c r="M24" s="66">
        <v>9</v>
      </c>
      <c r="N24" s="3">
        <f>SUM(L24:M24)</f>
        <v>45</v>
      </c>
      <c r="O24" s="66">
        <v>85</v>
      </c>
      <c r="P24" s="4">
        <f t="shared" si="0"/>
        <v>0.5294117647058824</v>
      </c>
      <c r="Q24" s="91"/>
      <c r="R24" s="91"/>
      <c r="S24" s="92" t="s">
        <v>545</v>
      </c>
      <c r="T24" s="2" t="s">
        <v>62</v>
      </c>
    </row>
    <row r="25" spans="1:20" ht="112.5">
      <c r="A25" s="1">
        <v>7</v>
      </c>
      <c r="B25" s="2" t="s">
        <v>16</v>
      </c>
      <c r="C25" s="10" t="s">
        <v>430</v>
      </c>
      <c r="D25" s="2" t="s">
        <v>231</v>
      </c>
      <c r="E25" s="2" t="s">
        <v>232</v>
      </c>
      <c r="F25" s="2" t="s">
        <v>233</v>
      </c>
      <c r="G25" s="2" t="s">
        <v>82</v>
      </c>
      <c r="H25" s="22">
        <v>38745</v>
      </c>
      <c r="I25" s="2" t="s">
        <v>60</v>
      </c>
      <c r="J25" s="2" t="s">
        <v>228</v>
      </c>
      <c r="K25" s="2">
        <v>7</v>
      </c>
      <c r="L25" s="66">
        <v>33</v>
      </c>
      <c r="M25" s="66">
        <v>12</v>
      </c>
      <c r="N25" s="3">
        <f>SUM(L25:M25)</f>
        <v>45</v>
      </c>
      <c r="O25" s="66">
        <v>85</v>
      </c>
      <c r="P25" s="4">
        <f t="shared" si="0"/>
        <v>0.5294117647058824</v>
      </c>
      <c r="Q25" s="91"/>
      <c r="R25" s="91"/>
      <c r="S25" s="92" t="s">
        <v>545</v>
      </c>
      <c r="T25" s="2" t="s">
        <v>234</v>
      </c>
    </row>
    <row r="26" spans="1:20" ht="75">
      <c r="A26" s="2">
        <v>8</v>
      </c>
      <c r="B26" s="2" t="s">
        <v>16</v>
      </c>
      <c r="C26" s="10" t="s">
        <v>431</v>
      </c>
      <c r="D26" s="2" t="s">
        <v>220</v>
      </c>
      <c r="E26" s="2" t="s">
        <v>217</v>
      </c>
      <c r="F26" s="2" t="s">
        <v>119</v>
      </c>
      <c r="G26" s="2" t="s">
        <v>82</v>
      </c>
      <c r="H26" s="22">
        <v>39198</v>
      </c>
      <c r="I26" s="2" t="s">
        <v>60</v>
      </c>
      <c r="J26" s="2" t="s">
        <v>215</v>
      </c>
      <c r="K26" s="2">
        <v>7</v>
      </c>
      <c r="L26" s="66">
        <v>34</v>
      </c>
      <c r="M26" s="66">
        <v>10</v>
      </c>
      <c r="N26" s="3">
        <f>SUM(L26:M26)</f>
        <v>44</v>
      </c>
      <c r="O26" s="66">
        <v>85</v>
      </c>
      <c r="P26" s="4">
        <f t="shared" si="0"/>
        <v>0.5176470588235295</v>
      </c>
      <c r="Q26" s="91"/>
      <c r="R26" s="91"/>
      <c r="S26" s="92" t="s">
        <v>545</v>
      </c>
      <c r="T26" s="2" t="s">
        <v>216</v>
      </c>
    </row>
    <row r="27" spans="1:20" ht="75">
      <c r="A27" s="1">
        <v>9</v>
      </c>
      <c r="B27" s="10" t="s">
        <v>16</v>
      </c>
      <c r="C27" s="10" t="s">
        <v>402</v>
      </c>
      <c r="D27" s="2" t="s">
        <v>96</v>
      </c>
      <c r="E27" s="2" t="s">
        <v>75</v>
      </c>
      <c r="F27" s="2" t="s">
        <v>97</v>
      </c>
      <c r="G27" s="2" t="s">
        <v>59</v>
      </c>
      <c r="H27" s="22">
        <v>38719</v>
      </c>
      <c r="I27" s="2" t="s">
        <v>60</v>
      </c>
      <c r="J27" s="2" t="s">
        <v>61</v>
      </c>
      <c r="K27" s="2">
        <v>7</v>
      </c>
      <c r="L27" s="66">
        <v>32</v>
      </c>
      <c r="M27" s="66">
        <v>9</v>
      </c>
      <c r="N27" s="3">
        <f>SUM(L27:M27)</f>
        <v>41</v>
      </c>
      <c r="O27" s="66">
        <v>85</v>
      </c>
      <c r="P27" s="4">
        <f t="shared" si="0"/>
        <v>0.4823529411764706</v>
      </c>
      <c r="Q27" s="91"/>
      <c r="R27" s="91"/>
      <c r="S27" s="92" t="s">
        <v>545</v>
      </c>
      <c r="T27" s="2" t="s">
        <v>83</v>
      </c>
    </row>
    <row r="28" spans="1:20" ht="75">
      <c r="A28" s="2">
        <v>10</v>
      </c>
      <c r="B28" s="2" t="s">
        <v>16</v>
      </c>
      <c r="C28" s="10" t="s">
        <v>408</v>
      </c>
      <c r="D28" s="2" t="s">
        <v>101</v>
      </c>
      <c r="E28" s="2" t="s">
        <v>94</v>
      </c>
      <c r="F28" s="2" t="s">
        <v>102</v>
      </c>
      <c r="G28" s="2" t="s">
        <v>59</v>
      </c>
      <c r="H28" s="22">
        <v>39272</v>
      </c>
      <c r="I28" s="2" t="s">
        <v>60</v>
      </c>
      <c r="J28" s="2" t="s">
        <v>61</v>
      </c>
      <c r="K28" s="2">
        <v>7</v>
      </c>
      <c r="L28" s="66">
        <v>25</v>
      </c>
      <c r="M28" s="66">
        <v>12</v>
      </c>
      <c r="N28" s="3">
        <f>SUM(L28:M28)</f>
        <v>37</v>
      </c>
      <c r="O28" s="66">
        <v>85</v>
      </c>
      <c r="P28" s="4">
        <f t="shared" si="0"/>
        <v>0.43529411764705883</v>
      </c>
      <c r="Q28" s="91"/>
      <c r="R28" s="91"/>
      <c r="S28" s="92" t="s">
        <v>545</v>
      </c>
      <c r="T28" s="2" t="s">
        <v>83</v>
      </c>
    </row>
    <row r="29" spans="1:20" ht="75">
      <c r="A29" s="2">
        <v>11</v>
      </c>
      <c r="B29" s="2" t="s">
        <v>16</v>
      </c>
      <c r="C29" s="10" t="s">
        <v>429</v>
      </c>
      <c r="D29" s="2" t="s">
        <v>79</v>
      </c>
      <c r="E29" s="2" t="s">
        <v>80</v>
      </c>
      <c r="F29" s="2" t="s">
        <v>81</v>
      </c>
      <c r="G29" s="2" t="s">
        <v>82</v>
      </c>
      <c r="H29" s="22">
        <v>39323</v>
      </c>
      <c r="I29" s="2" t="s">
        <v>60</v>
      </c>
      <c r="J29" s="2" t="s">
        <v>61</v>
      </c>
      <c r="K29" s="2">
        <v>7</v>
      </c>
      <c r="L29" s="66">
        <v>23</v>
      </c>
      <c r="M29" s="66">
        <v>12</v>
      </c>
      <c r="N29" s="3">
        <f>SUM(L29:M29)</f>
        <v>35</v>
      </c>
      <c r="O29" s="66">
        <v>85</v>
      </c>
      <c r="P29" s="4">
        <f t="shared" si="0"/>
        <v>0.4117647058823529</v>
      </c>
      <c r="Q29" s="91"/>
      <c r="R29" s="91"/>
      <c r="S29" s="92" t="s">
        <v>545</v>
      </c>
      <c r="T29" s="2" t="s">
        <v>83</v>
      </c>
    </row>
    <row r="30" spans="1:20" ht="75">
      <c r="A30" s="1">
        <v>12</v>
      </c>
      <c r="B30" s="2" t="s">
        <v>16</v>
      </c>
      <c r="C30" s="10" t="s">
        <v>405</v>
      </c>
      <c r="D30" s="2" t="s">
        <v>161</v>
      </c>
      <c r="E30" s="2" t="s">
        <v>77</v>
      </c>
      <c r="F30" s="2" t="s">
        <v>162</v>
      </c>
      <c r="G30" s="2" t="s">
        <v>59</v>
      </c>
      <c r="H30" s="22">
        <v>39134</v>
      </c>
      <c r="I30" s="2" t="s">
        <v>60</v>
      </c>
      <c r="J30" s="2" t="s">
        <v>163</v>
      </c>
      <c r="K30" s="2">
        <v>7</v>
      </c>
      <c r="L30" s="66">
        <v>33</v>
      </c>
      <c r="M30" s="66"/>
      <c r="N30" s="3">
        <f>SUM(L30:M30)</f>
        <v>33</v>
      </c>
      <c r="O30" s="66">
        <v>85</v>
      </c>
      <c r="P30" s="4">
        <f t="shared" si="0"/>
        <v>0.38823529411764707</v>
      </c>
      <c r="Q30" s="91"/>
      <c r="R30" s="91"/>
      <c r="S30" s="92" t="s">
        <v>545</v>
      </c>
      <c r="T30" s="2" t="s">
        <v>164</v>
      </c>
    </row>
    <row r="31" spans="1:20" ht="75">
      <c r="A31" s="2">
        <v>13</v>
      </c>
      <c r="B31" s="2" t="s">
        <v>16</v>
      </c>
      <c r="C31" s="10" t="s">
        <v>416</v>
      </c>
      <c r="D31" s="2" t="s">
        <v>90</v>
      </c>
      <c r="E31" s="2" t="s">
        <v>77</v>
      </c>
      <c r="F31" s="2" t="s">
        <v>91</v>
      </c>
      <c r="G31" s="2" t="s">
        <v>92</v>
      </c>
      <c r="H31" s="22">
        <v>39153</v>
      </c>
      <c r="I31" s="2" t="s">
        <v>60</v>
      </c>
      <c r="J31" s="2" t="s">
        <v>61</v>
      </c>
      <c r="K31" s="2">
        <v>7</v>
      </c>
      <c r="L31" s="66">
        <v>20</v>
      </c>
      <c r="M31" s="66">
        <v>12</v>
      </c>
      <c r="N31" s="3">
        <f>SUM(L31:M31)</f>
        <v>32</v>
      </c>
      <c r="O31" s="66">
        <v>85</v>
      </c>
      <c r="P31" s="4">
        <f t="shared" si="0"/>
        <v>0.3764705882352941</v>
      </c>
      <c r="Q31" s="91"/>
      <c r="R31" s="91"/>
      <c r="S31" s="94"/>
      <c r="T31" s="2" t="s">
        <v>83</v>
      </c>
    </row>
    <row r="32" spans="1:20" ht="75">
      <c r="A32" s="1">
        <v>14</v>
      </c>
      <c r="B32" s="2" t="s">
        <v>16</v>
      </c>
      <c r="C32" s="10" t="s">
        <v>421</v>
      </c>
      <c r="D32" s="2" t="s">
        <v>93</v>
      </c>
      <c r="E32" s="2" t="s">
        <v>94</v>
      </c>
      <c r="F32" s="2" t="s">
        <v>66</v>
      </c>
      <c r="G32" s="2" t="s">
        <v>59</v>
      </c>
      <c r="H32" s="22">
        <v>39134</v>
      </c>
      <c r="I32" s="2" t="s">
        <v>60</v>
      </c>
      <c r="J32" s="2" t="s">
        <v>61</v>
      </c>
      <c r="K32" s="2">
        <v>7</v>
      </c>
      <c r="L32" s="66">
        <v>20</v>
      </c>
      <c r="M32" s="66">
        <v>12</v>
      </c>
      <c r="N32" s="3">
        <f>SUM(L32:M32)</f>
        <v>32</v>
      </c>
      <c r="O32" s="66">
        <v>85</v>
      </c>
      <c r="P32" s="4">
        <f t="shared" si="0"/>
        <v>0.3764705882352941</v>
      </c>
      <c r="Q32" s="91"/>
      <c r="R32" s="91"/>
      <c r="S32" s="94"/>
      <c r="T32" s="2" t="s">
        <v>83</v>
      </c>
    </row>
    <row r="33" spans="1:20" ht="93.75">
      <c r="A33" s="2">
        <v>15</v>
      </c>
      <c r="B33" s="2" t="s">
        <v>16</v>
      </c>
      <c r="C33" s="10" t="s">
        <v>406</v>
      </c>
      <c r="D33" s="2" t="s">
        <v>145</v>
      </c>
      <c r="E33" s="2" t="s">
        <v>146</v>
      </c>
      <c r="F33" s="2" t="s">
        <v>71</v>
      </c>
      <c r="G33" s="2" t="s">
        <v>59</v>
      </c>
      <c r="H33" s="22">
        <v>39208</v>
      </c>
      <c r="I33" s="2" t="s">
        <v>60</v>
      </c>
      <c r="J33" s="2" t="s">
        <v>138</v>
      </c>
      <c r="K33" s="2">
        <v>7</v>
      </c>
      <c r="L33" s="66">
        <v>28</v>
      </c>
      <c r="M33" s="66">
        <v>3</v>
      </c>
      <c r="N33" s="3">
        <f>SUM(L33:M33)</f>
        <v>31</v>
      </c>
      <c r="O33" s="66">
        <v>85</v>
      </c>
      <c r="P33" s="4">
        <f t="shared" si="0"/>
        <v>0.36470588235294116</v>
      </c>
      <c r="Q33" s="91"/>
      <c r="R33" s="91"/>
      <c r="S33" s="94"/>
      <c r="T33" s="2" t="s">
        <v>141</v>
      </c>
    </row>
    <row r="34" spans="1:20" ht="93.75">
      <c r="A34" s="2">
        <v>16</v>
      </c>
      <c r="B34" s="2" t="s">
        <v>16</v>
      </c>
      <c r="C34" s="10" t="s">
        <v>407</v>
      </c>
      <c r="D34" s="2" t="s">
        <v>147</v>
      </c>
      <c r="E34" s="2" t="s">
        <v>148</v>
      </c>
      <c r="F34" s="2" t="s">
        <v>65</v>
      </c>
      <c r="G34" s="2" t="s">
        <v>59</v>
      </c>
      <c r="H34" s="22">
        <v>39121</v>
      </c>
      <c r="I34" s="2" t="s">
        <v>60</v>
      </c>
      <c r="J34" s="2" t="s">
        <v>138</v>
      </c>
      <c r="K34" s="2">
        <v>7</v>
      </c>
      <c r="L34" s="66">
        <v>21</v>
      </c>
      <c r="M34" s="66">
        <v>10</v>
      </c>
      <c r="N34" s="3">
        <f>SUM(L34:M34)</f>
        <v>31</v>
      </c>
      <c r="O34" s="66">
        <v>85</v>
      </c>
      <c r="P34" s="4">
        <f t="shared" si="0"/>
        <v>0.36470588235294116</v>
      </c>
      <c r="Q34" s="91"/>
      <c r="R34" s="91"/>
      <c r="S34" s="91"/>
      <c r="T34" s="2" t="s">
        <v>141</v>
      </c>
    </row>
    <row r="35" spans="1:20" ht="93.75">
      <c r="A35" s="1">
        <v>17</v>
      </c>
      <c r="B35" s="2" t="s">
        <v>16</v>
      </c>
      <c r="C35" s="10" t="s">
        <v>397</v>
      </c>
      <c r="D35" s="2" t="s">
        <v>142</v>
      </c>
      <c r="E35" s="2" t="s">
        <v>143</v>
      </c>
      <c r="F35" s="2" t="s">
        <v>144</v>
      </c>
      <c r="G35" s="2" t="s">
        <v>82</v>
      </c>
      <c r="H35" s="22">
        <v>39196</v>
      </c>
      <c r="I35" s="2" t="s">
        <v>60</v>
      </c>
      <c r="J35" s="2" t="s">
        <v>138</v>
      </c>
      <c r="K35" s="2">
        <v>7</v>
      </c>
      <c r="L35" s="66">
        <v>30</v>
      </c>
      <c r="M35" s="66"/>
      <c r="N35" s="3">
        <f>SUM(L35:M35)</f>
        <v>30</v>
      </c>
      <c r="O35" s="66">
        <v>85</v>
      </c>
      <c r="P35" s="4">
        <f t="shared" si="0"/>
        <v>0.35294117647058826</v>
      </c>
      <c r="Q35" s="91"/>
      <c r="R35" s="91"/>
      <c r="S35" s="94"/>
      <c r="T35" s="2" t="s">
        <v>141</v>
      </c>
    </row>
    <row r="36" spans="1:20" ht="93.75">
      <c r="A36" s="2">
        <v>18</v>
      </c>
      <c r="B36" s="2" t="s">
        <v>16</v>
      </c>
      <c r="C36" s="10" t="s">
        <v>413</v>
      </c>
      <c r="D36" s="2" t="s">
        <v>149</v>
      </c>
      <c r="E36" s="2" t="s">
        <v>95</v>
      </c>
      <c r="F36" s="2" t="s">
        <v>105</v>
      </c>
      <c r="G36" s="2" t="s">
        <v>59</v>
      </c>
      <c r="H36" s="22">
        <v>39328</v>
      </c>
      <c r="I36" s="2" t="s">
        <v>60</v>
      </c>
      <c r="J36" s="2" t="s">
        <v>138</v>
      </c>
      <c r="K36" s="2">
        <v>7</v>
      </c>
      <c r="L36" s="66">
        <v>26</v>
      </c>
      <c r="M36" s="66">
        <v>4</v>
      </c>
      <c r="N36" s="3">
        <f>SUM(L36:M36)</f>
        <v>30</v>
      </c>
      <c r="O36" s="66">
        <v>85</v>
      </c>
      <c r="P36" s="4">
        <f t="shared" si="0"/>
        <v>0.35294117647058826</v>
      </c>
      <c r="Q36" s="91"/>
      <c r="R36" s="91"/>
      <c r="S36" s="91"/>
      <c r="T36" s="2" t="s">
        <v>141</v>
      </c>
    </row>
    <row r="37" spans="1:20" ht="112.5">
      <c r="A37" s="2">
        <v>19</v>
      </c>
      <c r="B37" s="2" t="s">
        <v>16</v>
      </c>
      <c r="C37" s="10" t="s">
        <v>398</v>
      </c>
      <c r="D37" s="2" t="s">
        <v>235</v>
      </c>
      <c r="E37" s="2" t="s">
        <v>57</v>
      </c>
      <c r="F37" s="2" t="s">
        <v>105</v>
      </c>
      <c r="G37" s="2" t="s">
        <v>59</v>
      </c>
      <c r="H37" s="22">
        <v>39318</v>
      </c>
      <c r="I37" s="2" t="s">
        <v>60</v>
      </c>
      <c r="J37" s="2" t="s">
        <v>228</v>
      </c>
      <c r="K37" s="2">
        <v>7</v>
      </c>
      <c r="L37" s="66">
        <v>18</v>
      </c>
      <c r="M37" s="66">
        <v>9</v>
      </c>
      <c r="N37" s="3">
        <f>SUM(L37:M37)</f>
        <v>27</v>
      </c>
      <c r="O37" s="66">
        <v>85</v>
      </c>
      <c r="P37" s="4">
        <f t="shared" si="0"/>
        <v>0.3176470588235294</v>
      </c>
      <c r="Q37" s="91"/>
      <c r="R37" s="91"/>
      <c r="S37" s="94"/>
      <c r="T37" s="2" t="s">
        <v>236</v>
      </c>
    </row>
    <row r="38" spans="1:20" ht="75">
      <c r="A38" s="1">
        <v>20</v>
      </c>
      <c r="B38" s="2" t="s">
        <v>16</v>
      </c>
      <c r="C38" s="10" t="s">
        <v>422</v>
      </c>
      <c r="D38" s="2" t="s">
        <v>87</v>
      </c>
      <c r="E38" s="2" t="s">
        <v>88</v>
      </c>
      <c r="F38" s="2" t="s">
        <v>89</v>
      </c>
      <c r="G38" s="12" t="s">
        <v>59</v>
      </c>
      <c r="H38" s="22">
        <v>39180</v>
      </c>
      <c r="I38" s="2" t="s">
        <v>60</v>
      </c>
      <c r="J38" s="2" t="s">
        <v>61</v>
      </c>
      <c r="K38" s="2">
        <v>7</v>
      </c>
      <c r="L38" s="66">
        <v>18</v>
      </c>
      <c r="M38" s="66">
        <v>9</v>
      </c>
      <c r="N38" s="3">
        <f>SUM(L38:M38)</f>
        <v>27</v>
      </c>
      <c r="O38" s="66">
        <v>85</v>
      </c>
      <c r="P38" s="4">
        <f t="shared" si="0"/>
        <v>0.3176470588235294</v>
      </c>
      <c r="Q38" s="91"/>
      <c r="R38" s="91"/>
      <c r="S38" s="94"/>
      <c r="T38" s="2" t="s">
        <v>83</v>
      </c>
    </row>
    <row r="39" spans="1:20" ht="56.25">
      <c r="A39" s="2">
        <v>21</v>
      </c>
      <c r="B39" s="2" t="s">
        <v>16</v>
      </c>
      <c r="C39" s="26" t="s">
        <v>432</v>
      </c>
      <c r="D39" s="26" t="s">
        <v>316</v>
      </c>
      <c r="E39" s="26" t="s">
        <v>146</v>
      </c>
      <c r="F39" s="26" t="s">
        <v>66</v>
      </c>
      <c r="G39" s="26" t="s">
        <v>59</v>
      </c>
      <c r="H39" s="23">
        <v>39331</v>
      </c>
      <c r="I39" s="26" t="s">
        <v>60</v>
      </c>
      <c r="J39" s="26" t="s">
        <v>311</v>
      </c>
      <c r="K39" s="26">
        <v>7</v>
      </c>
      <c r="L39" s="68">
        <v>23</v>
      </c>
      <c r="M39" s="68">
        <v>3</v>
      </c>
      <c r="N39" s="3">
        <f>SUM(L39:M39)</f>
        <v>26</v>
      </c>
      <c r="O39" s="66">
        <v>85</v>
      </c>
      <c r="P39" s="24">
        <f t="shared" si="0"/>
        <v>0.3058823529411765</v>
      </c>
      <c r="Q39" s="95"/>
      <c r="R39" s="95"/>
      <c r="S39" s="94"/>
      <c r="T39" s="26" t="s">
        <v>313</v>
      </c>
    </row>
    <row r="40" spans="1:20" ht="75">
      <c r="A40" s="1">
        <v>22</v>
      </c>
      <c r="B40" s="2" t="s">
        <v>16</v>
      </c>
      <c r="C40" s="10" t="s">
        <v>419</v>
      </c>
      <c r="D40" s="2" t="s">
        <v>222</v>
      </c>
      <c r="E40" s="2" t="s">
        <v>77</v>
      </c>
      <c r="F40" s="2" t="s">
        <v>102</v>
      </c>
      <c r="G40" s="2" t="s">
        <v>59</v>
      </c>
      <c r="H40" s="22">
        <v>39374</v>
      </c>
      <c r="I40" s="2" t="s">
        <v>60</v>
      </c>
      <c r="J40" s="2" t="s">
        <v>215</v>
      </c>
      <c r="K40" s="2">
        <v>7</v>
      </c>
      <c r="L40" s="66">
        <v>22</v>
      </c>
      <c r="M40" s="66">
        <v>3</v>
      </c>
      <c r="N40" s="3">
        <f>SUM(L40:M40)</f>
        <v>25</v>
      </c>
      <c r="O40" s="66">
        <v>85</v>
      </c>
      <c r="P40" s="4">
        <f t="shared" si="0"/>
        <v>0.29411764705882354</v>
      </c>
      <c r="Q40" s="91"/>
      <c r="R40" s="91"/>
      <c r="S40" s="91"/>
      <c r="T40" s="2" t="s">
        <v>216</v>
      </c>
    </row>
    <row r="41" spans="1:20" ht="75">
      <c r="A41" s="2">
        <v>23</v>
      </c>
      <c r="B41" s="2" t="s">
        <v>16</v>
      </c>
      <c r="C41" s="10" t="s">
        <v>428</v>
      </c>
      <c r="D41" s="2" t="s">
        <v>378</v>
      </c>
      <c r="E41" s="2" t="s">
        <v>77</v>
      </c>
      <c r="F41" s="2" t="s">
        <v>97</v>
      </c>
      <c r="G41" s="2" t="s">
        <v>59</v>
      </c>
      <c r="H41" s="22">
        <v>39109</v>
      </c>
      <c r="I41" s="2" t="s">
        <v>60</v>
      </c>
      <c r="J41" s="2" t="s">
        <v>188</v>
      </c>
      <c r="K41" s="2">
        <v>7</v>
      </c>
      <c r="L41" s="66">
        <v>19</v>
      </c>
      <c r="M41" s="66">
        <v>6</v>
      </c>
      <c r="N41" s="3">
        <f>SUM(L41:M41)</f>
        <v>25</v>
      </c>
      <c r="O41" s="66">
        <v>85</v>
      </c>
      <c r="P41" s="4">
        <v>0.294</v>
      </c>
      <c r="Q41" s="91"/>
      <c r="R41" s="91"/>
      <c r="S41" s="91"/>
      <c r="T41" s="2" t="s">
        <v>206</v>
      </c>
    </row>
    <row r="42" spans="1:20" ht="75">
      <c r="A42" s="2">
        <v>24</v>
      </c>
      <c r="B42" s="2" t="s">
        <v>16</v>
      </c>
      <c r="C42" s="10" t="s">
        <v>394</v>
      </c>
      <c r="D42" s="2" t="s">
        <v>199</v>
      </c>
      <c r="E42" s="2" t="s">
        <v>151</v>
      </c>
      <c r="F42" s="2" t="s">
        <v>85</v>
      </c>
      <c r="G42" s="2" t="s">
        <v>82</v>
      </c>
      <c r="H42" s="22">
        <v>39430</v>
      </c>
      <c r="I42" s="2" t="s">
        <v>60</v>
      </c>
      <c r="J42" s="2" t="s">
        <v>188</v>
      </c>
      <c r="K42" s="2">
        <v>7</v>
      </c>
      <c r="L42" s="66">
        <v>18</v>
      </c>
      <c r="M42" s="66">
        <v>6</v>
      </c>
      <c r="N42" s="3">
        <f>SUM(L42:M42)</f>
        <v>24</v>
      </c>
      <c r="O42" s="66">
        <v>85</v>
      </c>
      <c r="P42" s="4">
        <f aca="true" t="shared" si="1" ref="P42:P67">N42/O42</f>
        <v>0.2823529411764706</v>
      </c>
      <c r="Q42" s="91"/>
      <c r="R42" s="91"/>
      <c r="S42" s="91"/>
      <c r="T42" s="10" t="s">
        <v>393</v>
      </c>
    </row>
    <row r="43" spans="1:20" ht="75">
      <c r="A43" s="1">
        <v>25</v>
      </c>
      <c r="B43" s="2" t="s">
        <v>16</v>
      </c>
      <c r="C43" s="10" t="s">
        <v>401</v>
      </c>
      <c r="D43" s="2" t="s">
        <v>282</v>
      </c>
      <c r="E43" s="2" t="s">
        <v>283</v>
      </c>
      <c r="F43" s="2" t="s">
        <v>187</v>
      </c>
      <c r="G43" s="2" t="s">
        <v>59</v>
      </c>
      <c r="H43" s="22">
        <v>39342</v>
      </c>
      <c r="I43" s="2" t="s">
        <v>60</v>
      </c>
      <c r="J43" s="2" t="s">
        <v>274</v>
      </c>
      <c r="K43" s="21">
        <v>7</v>
      </c>
      <c r="L43" s="66">
        <v>23</v>
      </c>
      <c r="M43" s="66"/>
      <c r="N43" s="3">
        <f>SUM(L43:M43)</f>
        <v>23</v>
      </c>
      <c r="O43" s="66">
        <v>85</v>
      </c>
      <c r="P43" s="4">
        <f t="shared" si="1"/>
        <v>0.27058823529411763</v>
      </c>
      <c r="Q43" s="91"/>
      <c r="R43" s="91"/>
      <c r="S43" s="94"/>
      <c r="T43" s="2" t="s">
        <v>284</v>
      </c>
    </row>
    <row r="44" spans="1:20" ht="75">
      <c r="A44" s="2">
        <v>26</v>
      </c>
      <c r="B44" s="2" t="s">
        <v>16</v>
      </c>
      <c r="C44" s="10" t="s">
        <v>409</v>
      </c>
      <c r="D44" s="2" t="s">
        <v>201</v>
      </c>
      <c r="E44" s="2" t="s">
        <v>202</v>
      </c>
      <c r="F44" s="2" t="s">
        <v>203</v>
      </c>
      <c r="G44" s="2" t="s">
        <v>82</v>
      </c>
      <c r="H44" s="22">
        <v>39239</v>
      </c>
      <c r="I44" s="2" t="s">
        <v>60</v>
      </c>
      <c r="J44" s="2" t="s">
        <v>188</v>
      </c>
      <c r="K44" s="2">
        <v>7</v>
      </c>
      <c r="L44" s="66">
        <v>20</v>
      </c>
      <c r="M44" s="66">
        <v>3</v>
      </c>
      <c r="N44" s="3">
        <f>SUM(L44:M44)</f>
        <v>23</v>
      </c>
      <c r="O44" s="66">
        <v>85</v>
      </c>
      <c r="P44" s="4">
        <f t="shared" si="1"/>
        <v>0.27058823529411763</v>
      </c>
      <c r="Q44" s="91"/>
      <c r="R44" s="91"/>
      <c r="S44" s="91"/>
      <c r="T44" s="10" t="s">
        <v>393</v>
      </c>
    </row>
    <row r="45" spans="1:20" ht="112.5">
      <c r="A45" s="1">
        <v>27</v>
      </c>
      <c r="B45" s="2" t="s">
        <v>16</v>
      </c>
      <c r="C45" s="10" t="s">
        <v>412</v>
      </c>
      <c r="D45" s="2" t="s">
        <v>240</v>
      </c>
      <c r="E45" s="2" t="s">
        <v>195</v>
      </c>
      <c r="F45" s="2" t="s">
        <v>241</v>
      </c>
      <c r="G45" s="2" t="s">
        <v>82</v>
      </c>
      <c r="H45" s="22">
        <v>39093</v>
      </c>
      <c r="I45" s="2" t="s">
        <v>60</v>
      </c>
      <c r="J45" s="2" t="s">
        <v>228</v>
      </c>
      <c r="K45" s="2">
        <v>7</v>
      </c>
      <c r="L45" s="66">
        <v>17</v>
      </c>
      <c r="M45" s="66">
        <v>6</v>
      </c>
      <c r="N45" s="3">
        <f>SUM(L45:M45)</f>
        <v>23</v>
      </c>
      <c r="O45" s="66">
        <v>85</v>
      </c>
      <c r="P45" s="4">
        <f t="shared" si="1"/>
        <v>0.27058823529411763</v>
      </c>
      <c r="Q45" s="91"/>
      <c r="R45" s="91"/>
      <c r="S45" s="94"/>
      <c r="T45" s="2" t="s">
        <v>239</v>
      </c>
    </row>
    <row r="46" spans="1:20" ht="75">
      <c r="A46" s="2">
        <v>28</v>
      </c>
      <c r="B46" s="2" t="s">
        <v>16</v>
      </c>
      <c r="C46" s="10" t="s">
        <v>396</v>
      </c>
      <c r="D46" s="2" t="s">
        <v>103</v>
      </c>
      <c r="E46" s="2" t="s">
        <v>94</v>
      </c>
      <c r="F46" s="2" t="s">
        <v>91</v>
      </c>
      <c r="G46" s="2" t="s">
        <v>59</v>
      </c>
      <c r="H46" s="22">
        <v>39447</v>
      </c>
      <c r="I46" s="2" t="s">
        <v>60</v>
      </c>
      <c r="J46" s="2" t="s">
        <v>61</v>
      </c>
      <c r="K46" s="2">
        <v>7</v>
      </c>
      <c r="L46" s="66">
        <v>18</v>
      </c>
      <c r="M46" s="66">
        <v>0</v>
      </c>
      <c r="N46" s="3">
        <f>SUM(L46:M46)</f>
        <v>18</v>
      </c>
      <c r="O46" s="66">
        <v>85</v>
      </c>
      <c r="P46" s="4">
        <f t="shared" si="1"/>
        <v>0.21176470588235294</v>
      </c>
      <c r="Q46" s="91"/>
      <c r="R46" s="91"/>
      <c r="S46" s="91"/>
      <c r="T46" s="2" t="s">
        <v>62</v>
      </c>
    </row>
    <row r="47" spans="1:20" ht="112.5">
      <c r="A47" s="2">
        <v>29</v>
      </c>
      <c r="B47" s="2" t="s">
        <v>16</v>
      </c>
      <c r="C47" s="10" t="s">
        <v>410</v>
      </c>
      <c r="D47" s="2" t="s">
        <v>238</v>
      </c>
      <c r="E47" s="2" t="s">
        <v>157</v>
      </c>
      <c r="F47" s="2" t="s">
        <v>205</v>
      </c>
      <c r="G47" s="2" t="s">
        <v>82</v>
      </c>
      <c r="H47" s="22">
        <v>39067</v>
      </c>
      <c r="I47" s="2" t="s">
        <v>60</v>
      </c>
      <c r="J47" s="2" t="s">
        <v>228</v>
      </c>
      <c r="K47" s="2">
        <v>7</v>
      </c>
      <c r="L47" s="66">
        <v>12</v>
      </c>
      <c r="M47" s="66">
        <v>6</v>
      </c>
      <c r="N47" s="3">
        <f>SUM(L47:M47)</f>
        <v>18</v>
      </c>
      <c r="O47" s="66">
        <v>85</v>
      </c>
      <c r="P47" s="4">
        <f t="shared" si="1"/>
        <v>0.21176470588235294</v>
      </c>
      <c r="Q47" s="91"/>
      <c r="R47" s="91"/>
      <c r="S47" s="91"/>
      <c r="T47" s="2" t="s">
        <v>239</v>
      </c>
    </row>
    <row r="48" spans="1:20" ht="75">
      <c r="A48" s="1">
        <v>30</v>
      </c>
      <c r="B48" s="2" t="s">
        <v>16</v>
      </c>
      <c r="C48" s="10" t="s">
        <v>417</v>
      </c>
      <c r="D48" s="2" t="s">
        <v>90</v>
      </c>
      <c r="E48" s="2" t="s">
        <v>95</v>
      </c>
      <c r="F48" s="2" t="s">
        <v>91</v>
      </c>
      <c r="G48" s="2" t="s">
        <v>59</v>
      </c>
      <c r="H48" s="22">
        <v>39285</v>
      </c>
      <c r="I48" s="2" t="s">
        <v>60</v>
      </c>
      <c r="J48" s="2" t="s">
        <v>61</v>
      </c>
      <c r="K48" s="2">
        <v>7</v>
      </c>
      <c r="L48" s="66">
        <v>16</v>
      </c>
      <c r="M48" s="66">
        <v>2</v>
      </c>
      <c r="N48" s="3">
        <f>SUM(L48:M48)</f>
        <v>18</v>
      </c>
      <c r="O48" s="66">
        <v>85</v>
      </c>
      <c r="P48" s="4">
        <f t="shared" si="1"/>
        <v>0.21176470588235294</v>
      </c>
      <c r="Q48" s="91"/>
      <c r="R48" s="91"/>
      <c r="S48" s="94"/>
      <c r="T48" s="2" t="s">
        <v>83</v>
      </c>
    </row>
    <row r="49" spans="1:20" ht="75">
      <c r="A49" s="2">
        <v>31</v>
      </c>
      <c r="B49" s="10" t="s">
        <v>16</v>
      </c>
      <c r="C49" s="10" t="s">
        <v>420</v>
      </c>
      <c r="D49" s="2" t="s">
        <v>288</v>
      </c>
      <c r="E49" s="2" t="s">
        <v>283</v>
      </c>
      <c r="F49" s="2" t="s">
        <v>65</v>
      </c>
      <c r="G49" s="2" t="s">
        <v>59</v>
      </c>
      <c r="H49" s="22">
        <v>39405</v>
      </c>
      <c r="I49" s="2" t="s">
        <v>60</v>
      </c>
      <c r="J49" s="2" t="s">
        <v>274</v>
      </c>
      <c r="K49" s="21">
        <v>7</v>
      </c>
      <c r="L49" s="66">
        <v>18</v>
      </c>
      <c r="M49" s="66">
        <v>0</v>
      </c>
      <c r="N49" s="3">
        <f>SUM(L49:M49)</f>
        <v>18</v>
      </c>
      <c r="O49" s="66">
        <v>85</v>
      </c>
      <c r="P49" s="4">
        <f t="shared" si="1"/>
        <v>0.21176470588235294</v>
      </c>
      <c r="Q49" s="91"/>
      <c r="R49" s="91"/>
      <c r="S49" s="91"/>
      <c r="T49" s="2" t="s">
        <v>284</v>
      </c>
    </row>
    <row r="50" spans="1:20" ht="75">
      <c r="A50" s="1">
        <v>32</v>
      </c>
      <c r="B50" s="2" t="s">
        <v>16</v>
      </c>
      <c r="C50" s="10" t="s">
        <v>427</v>
      </c>
      <c r="D50" s="2" t="s">
        <v>200</v>
      </c>
      <c r="E50" s="2" t="s">
        <v>75</v>
      </c>
      <c r="F50" s="2" t="s">
        <v>193</v>
      </c>
      <c r="G50" s="2" t="s">
        <v>59</v>
      </c>
      <c r="H50" s="22">
        <v>39226</v>
      </c>
      <c r="I50" s="2" t="s">
        <v>60</v>
      </c>
      <c r="J50" s="2" t="s">
        <v>188</v>
      </c>
      <c r="K50" s="2">
        <v>7</v>
      </c>
      <c r="L50" s="66">
        <v>18</v>
      </c>
      <c r="M50" s="66">
        <v>0</v>
      </c>
      <c r="N50" s="3">
        <f>SUM(L50:M50)</f>
        <v>18</v>
      </c>
      <c r="O50" s="66">
        <v>85</v>
      </c>
      <c r="P50" s="4">
        <f t="shared" si="1"/>
        <v>0.21176470588235294</v>
      </c>
      <c r="Q50" s="91"/>
      <c r="R50" s="91"/>
      <c r="S50" s="91"/>
      <c r="T50" s="2" t="s">
        <v>198</v>
      </c>
    </row>
    <row r="51" spans="1:20" ht="75">
      <c r="A51" s="2">
        <v>33</v>
      </c>
      <c r="B51" s="2" t="s">
        <v>16</v>
      </c>
      <c r="C51" s="10" t="s">
        <v>400</v>
      </c>
      <c r="D51" s="2" t="s">
        <v>289</v>
      </c>
      <c r="E51" s="2" t="s">
        <v>290</v>
      </c>
      <c r="F51" s="2" t="s">
        <v>152</v>
      </c>
      <c r="G51" s="2" t="s">
        <v>82</v>
      </c>
      <c r="H51" s="22">
        <v>39436</v>
      </c>
      <c r="I51" s="2" t="s">
        <v>60</v>
      </c>
      <c r="J51" s="2" t="s">
        <v>274</v>
      </c>
      <c r="K51" s="21">
        <v>7</v>
      </c>
      <c r="L51" s="66">
        <v>14</v>
      </c>
      <c r="M51" s="66">
        <v>0</v>
      </c>
      <c r="N51" s="3">
        <f>SUM(L51:M51)</f>
        <v>14</v>
      </c>
      <c r="O51" s="66">
        <v>85</v>
      </c>
      <c r="P51" s="4">
        <f t="shared" si="1"/>
        <v>0.16470588235294117</v>
      </c>
      <c r="Q51" s="91"/>
      <c r="R51" s="91"/>
      <c r="S51" s="91"/>
      <c r="T51" s="2" t="s">
        <v>284</v>
      </c>
    </row>
    <row r="52" spans="1:20" ht="75">
      <c r="A52" s="2">
        <v>34</v>
      </c>
      <c r="B52" s="10" t="s">
        <v>16</v>
      </c>
      <c r="C52" s="10" t="s">
        <v>418</v>
      </c>
      <c r="D52" s="2" t="s">
        <v>98</v>
      </c>
      <c r="E52" s="2" t="s">
        <v>99</v>
      </c>
      <c r="F52" s="2" t="s">
        <v>100</v>
      </c>
      <c r="G52" s="2" t="s">
        <v>82</v>
      </c>
      <c r="H52" s="22">
        <v>39147</v>
      </c>
      <c r="I52" s="2" t="s">
        <v>60</v>
      </c>
      <c r="J52" s="2" t="s">
        <v>61</v>
      </c>
      <c r="K52" s="2">
        <v>7</v>
      </c>
      <c r="L52" s="66"/>
      <c r="M52" s="66">
        <v>12</v>
      </c>
      <c r="N52" s="3">
        <f>SUM(L52:M52)</f>
        <v>12</v>
      </c>
      <c r="O52" s="66">
        <v>85</v>
      </c>
      <c r="P52" s="4">
        <f t="shared" si="1"/>
        <v>0.1411764705882353</v>
      </c>
      <c r="Q52" s="91"/>
      <c r="R52" s="91"/>
      <c r="S52" s="91"/>
      <c r="T52" s="2" t="s">
        <v>83</v>
      </c>
    </row>
    <row r="53" spans="1:20" ht="112.5">
      <c r="A53" s="1">
        <v>35</v>
      </c>
      <c r="B53" s="2" t="s">
        <v>16</v>
      </c>
      <c r="C53" s="10" t="s">
        <v>425</v>
      </c>
      <c r="D53" s="2" t="s">
        <v>242</v>
      </c>
      <c r="E53" s="2" t="s">
        <v>190</v>
      </c>
      <c r="F53" s="2" t="s">
        <v>191</v>
      </c>
      <c r="G53" s="2" t="s">
        <v>82</v>
      </c>
      <c r="H53" s="22">
        <v>39205</v>
      </c>
      <c r="I53" s="2" t="s">
        <v>60</v>
      </c>
      <c r="J53" s="2" t="s">
        <v>228</v>
      </c>
      <c r="K53" s="2">
        <v>7</v>
      </c>
      <c r="L53" s="66">
        <v>7</v>
      </c>
      <c r="M53" s="66">
        <v>3</v>
      </c>
      <c r="N53" s="3">
        <f>SUM(L53:M53)</f>
        <v>10</v>
      </c>
      <c r="O53" s="66">
        <v>85</v>
      </c>
      <c r="P53" s="4">
        <f t="shared" si="1"/>
        <v>0.11764705882352941</v>
      </c>
      <c r="Q53" s="91"/>
      <c r="R53" s="91"/>
      <c r="S53" s="91"/>
      <c r="T53" s="2" t="s">
        <v>239</v>
      </c>
    </row>
    <row r="54" spans="1:20" ht="75">
      <c r="A54" s="2">
        <v>36</v>
      </c>
      <c r="B54" s="2" t="s">
        <v>16</v>
      </c>
      <c r="C54" s="10" t="s">
        <v>399</v>
      </c>
      <c r="D54" s="2" t="s">
        <v>221</v>
      </c>
      <c r="E54" s="2" t="s">
        <v>94</v>
      </c>
      <c r="F54" s="2" t="s">
        <v>73</v>
      </c>
      <c r="G54" s="2" t="s">
        <v>59</v>
      </c>
      <c r="H54" s="22">
        <v>39500</v>
      </c>
      <c r="I54" s="2" t="s">
        <v>60</v>
      </c>
      <c r="J54" s="2" t="s">
        <v>215</v>
      </c>
      <c r="K54" s="2">
        <v>7</v>
      </c>
      <c r="L54" s="66">
        <v>5</v>
      </c>
      <c r="M54" s="66">
        <v>0</v>
      </c>
      <c r="N54" s="3">
        <f>SUM(L54:M54)</f>
        <v>5</v>
      </c>
      <c r="O54" s="66">
        <v>85</v>
      </c>
      <c r="P54" s="4">
        <f t="shared" si="1"/>
        <v>0.058823529411764705</v>
      </c>
      <c r="Q54" s="91"/>
      <c r="R54" s="91"/>
      <c r="S54" s="91"/>
      <c r="T54" s="2" t="s">
        <v>216</v>
      </c>
    </row>
    <row r="55" spans="1:20" ht="75">
      <c r="A55" s="2">
        <v>37</v>
      </c>
      <c r="B55" s="2" t="s">
        <v>16</v>
      </c>
      <c r="C55" s="10" t="s">
        <v>415</v>
      </c>
      <c r="D55" s="2" t="s">
        <v>181</v>
      </c>
      <c r="E55" s="2" t="s">
        <v>75</v>
      </c>
      <c r="F55" s="2" t="s">
        <v>91</v>
      </c>
      <c r="G55" s="2" t="s">
        <v>59</v>
      </c>
      <c r="H55" s="22">
        <v>39146</v>
      </c>
      <c r="I55" s="2" t="s">
        <v>60</v>
      </c>
      <c r="J55" s="2" t="s">
        <v>174</v>
      </c>
      <c r="K55" s="2">
        <v>7</v>
      </c>
      <c r="L55" s="66">
        <v>5</v>
      </c>
      <c r="M55" s="66"/>
      <c r="N55" s="3">
        <f>SUM(L55:M55)</f>
        <v>5</v>
      </c>
      <c r="O55" s="66">
        <v>85</v>
      </c>
      <c r="P55" s="4">
        <f t="shared" si="1"/>
        <v>0.058823529411764705</v>
      </c>
      <c r="Q55" s="91"/>
      <c r="R55" s="91"/>
      <c r="S55" s="91"/>
      <c r="T55" s="2" t="s">
        <v>175</v>
      </c>
    </row>
    <row r="56" spans="1:20" ht="75">
      <c r="A56" s="1">
        <v>38</v>
      </c>
      <c r="B56" s="2" t="s">
        <v>16</v>
      </c>
      <c r="C56" s="10" t="s">
        <v>403</v>
      </c>
      <c r="D56" s="2" t="s">
        <v>285</v>
      </c>
      <c r="E56" s="2" t="s">
        <v>286</v>
      </c>
      <c r="F56" s="2" t="s">
        <v>192</v>
      </c>
      <c r="G56" s="2" t="s">
        <v>82</v>
      </c>
      <c r="H56" s="22">
        <v>39233</v>
      </c>
      <c r="I56" s="2" t="s">
        <v>60</v>
      </c>
      <c r="J56" s="2" t="s">
        <v>274</v>
      </c>
      <c r="K56" s="21">
        <v>7</v>
      </c>
      <c r="L56" s="66">
        <v>4</v>
      </c>
      <c r="M56" s="66"/>
      <c r="N56" s="3">
        <f>SUM(L56:M56)</f>
        <v>4</v>
      </c>
      <c r="O56" s="66">
        <v>85</v>
      </c>
      <c r="P56" s="4">
        <f t="shared" si="1"/>
        <v>0.047058823529411764</v>
      </c>
      <c r="Q56" s="91"/>
      <c r="R56" s="91"/>
      <c r="S56" s="94"/>
      <c r="T56" s="2" t="s">
        <v>284</v>
      </c>
    </row>
    <row r="57" spans="1:20" ht="75">
      <c r="A57" s="2">
        <v>39</v>
      </c>
      <c r="B57" s="10" t="s">
        <v>16</v>
      </c>
      <c r="C57" s="10" t="s">
        <v>414</v>
      </c>
      <c r="D57" s="2" t="s">
        <v>179</v>
      </c>
      <c r="E57" s="2" t="s">
        <v>94</v>
      </c>
      <c r="F57" s="2" t="s">
        <v>180</v>
      </c>
      <c r="G57" s="2" t="s">
        <v>59</v>
      </c>
      <c r="H57" s="22">
        <v>39463</v>
      </c>
      <c r="I57" s="2" t="s">
        <v>60</v>
      </c>
      <c r="J57" s="2" t="s">
        <v>174</v>
      </c>
      <c r="K57" s="2">
        <v>7</v>
      </c>
      <c r="L57" s="66">
        <v>0</v>
      </c>
      <c r="M57" s="66"/>
      <c r="N57" s="3">
        <f>SUM(L57:M57)</f>
        <v>0</v>
      </c>
      <c r="O57" s="66">
        <v>85</v>
      </c>
      <c r="P57" s="4">
        <f t="shared" si="1"/>
        <v>0</v>
      </c>
      <c r="Q57" s="91"/>
      <c r="R57" s="91"/>
      <c r="S57" s="94"/>
      <c r="T57" s="2" t="s">
        <v>175</v>
      </c>
    </row>
    <row r="58" spans="1:20" ht="93.75" customHeight="1">
      <c r="A58" s="1">
        <v>40</v>
      </c>
      <c r="B58" s="2" t="s">
        <v>16</v>
      </c>
      <c r="C58" s="10" t="s">
        <v>455</v>
      </c>
      <c r="D58" s="10" t="s">
        <v>114</v>
      </c>
      <c r="E58" s="10" t="s">
        <v>115</v>
      </c>
      <c r="F58" s="10" t="s">
        <v>116</v>
      </c>
      <c r="G58" s="10" t="s">
        <v>59</v>
      </c>
      <c r="H58" s="23">
        <v>38946</v>
      </c>
      <c r="I58" s="10" t="s">
        <v>60</v>
      </c>
      <c r="J58" s="10" t="s">
        <v>61</v>
      </c>
      <c r="K58" s="10">
        <v>8</v>
      </c>
      <c r="L58" s="67">
        <v>51</v>
      </c>
      <c r="M58" s="67">
        <v>12</v>
      </c>
      <c r="N58" s="3">
        <f>SUM(L58:M58)</f>
        <v>63</v>
      </c>
      <c r="O58" s="66">
        <v>85</v>
      </c>
      <c r="P58" s="4">
        <f t="shared" si="1"/>
        <v>0.7411764705882353</v>
      </c>
      <c r="Q58" s="91"/>
      <c r="R58" s="91"/>
      <c r="S58" s="92" t="s">
        <v>544</v>
      </c>
      <c r="T58" s="10" t="s">
        <v>117</v>
      </c>
    </row>
    <row r="59" spans="1:20" ht="112.5">
      <c r="A59" s="2">
        <v>41</v>
      </c>
      <c r="B59" s="2" t="s">
        <v>16</v>
      </c>
      <c r="C59" s="10" t="s">
        <v>433</v>
      </c>
      <c r="D59" s="2" t="s">
        <v>243</v>
      </c>
      <c r="E59" s="2" t="s">
        <v>88</v>
      </c>
      <c r="F59" s="2" t="s">
        <v>244</v>
      </c>
      <c r="G59" s="2" t="s">
        <v>59</v>
      </c>
      <c r="H59" s="22">
        <v>39469</v>
      </c>
      <c r="I59" s="2" t="s">
        <v>60</v>
      </c>
      <c r="J59" s="2" t="s">
        <v>228</v>
      </c>
      <c r="K59" s="2">
        <v>8</v>
      </c>
      <c r="L59" s="66">
        <v>39</v>
      </c>
      <c r="M59" s="66">
        <v>14</v>
      </c>
      <c r="N59" s="3">
        <f>SUM(L59:M59)</f>
        <v>53</v>
      </c>
      <c r="O59" s="66">
        <v>85</v>
      </c>
      <c r="P59" s="4">
        <f t="shared" si="1"/>
        <v>0.6235294117647059</v>
      </c>
      <c r="Q59" s="91"/>
      <c r="R59" s="91"/>
      <c r="S59" s="92" t="s">
        <v>544</v>
      </c>
      <c r="T59" s="2" t="s">
        <v>229</v>
      </c>
    </row>
    <row r="60" spans="1:20" ht="75">
      <c r="A60" s="2">
        <v>42</v>
      </c>
      <c r="B60" s="2" t="s">
        <v>16</v>
      </c>
      <c r="C60" s="10" t="s">
        <v>465</v>
      </c>
      <c r="D60" s="2" t="s">
        <v>110</v>
      </c>
      <c r="E60" s="2" t="s">
        <v>88</v>
      </c>
      <c r="F60" s="2" t="s">
        <v>66</v>
      </c>
      <c r="G60" s="2" t="s">
        <v>59</v>
      </c>
      <c r="H60" s="22">
        <v>38793</v>
      </c>
      <c r="I60" s="2" t="s">
        <v>60</v>
      </c>
      <c r="J60" s="2" t="s">
        <v>61</v>
      </c>
      <c r="K60" s="2">
        <v>8</v>
      </c>
      <c r="L60" s="66">
        <v>38</v>
      </c>
      <c r="M60" s="66">
        <v>10</v>
      </c>
      <c r="N60" s="3">
        <f>SUM(L60:M60)</f>
        <v>48</v>
      </c>
      <c r="O60" s="66">
        <v>85</v>
      </c>
      <c r="P60" s="4">
        <f t="shared" si="1"/>
        <v>0.5647058823529412</v>
      </c>
      <c r="Q60" s="91"/>
      <c r="R60" s="91"/>
      <c r="S60" s="92" t="s">
        <v>544</v>
      </c>
      <c r="T60" s="2" t="s">
        <v>107</v>
      </c>
    </row>
    <row r="61" spans="1:20" ht="112.5">
      <c r="A61" s="1">
        <v>43</v>
      </c>
      <c r="B61" s="2" t="s">
        <v>16</v>
      </c>
      <c r="C61" s="10" t="s">
        <v>459</v>
      </c>
      <c r="D61" s="2" t="s">
        <v>245</v>
      </c>
      <c r="E61" s="2" t="s">
        <v>246</v>
      </c>
      <c r="F61" s="2" t="s">
        <v>105</v>
      </c>
      <c r="G61" s="2" t="s">
        <v>59</v>
      </c>
      <c r="H61" s="22">
        <v>38838</v>
      </c>
      <c r="I61" s="2" t="s">
        <v>60</v>
      </c>
      <c r="J61" s="2" t="s">
        <v>228</v>
      </c>
      <c r="K61" s="2">
        <v>8</v>
      </c>
      <c r="L61" s="66">
        <v>37</v>
      </c>
      <c r="M61" s="66">
        <v>10</v>
      </c>
      <c r="N61" s="3">
        <f>SUM(L61:M61)</f>
        <v>47</v>
      </c>
      <c r="O61" s="66">
        <v>85</v>
      </c>
      <c r="P61" s="4">
        <f t="shared" si="1"/>
        <v>0.5529411764705883</v>
      </c>
      <c r="Q61" s="91"/>
      <c r="R61" s="91"/>
      <c r="S61" s="92" t="s">
        <v>545</v>
      </c>
      <c r="T61" s="2" t="s">
        <v>247</v>
      </c>
    </row>
    <row r="62" spans="1:20" ht="56.25">
      <c r="A62" s="2">
        <v>44</v>
      </c>
      <c r="B62" s="10" t="s">
        <v>16</v>
      </c>
      <c r="C62" s="26" t="s">
        <v>446</v>
      </c>
      <c r="D62" s="26" t="s">
        <v>317</v>
      </c>
      <c r="E62" s="26" t="s">
        <v>133</v>
      </c>
      <c r="F62" s="26" t="s">
        <v>66</v>
      </c>
      <c r="G62" s="26" t="s">
        <v>59</v>
      </c>
      <c r="H62" s="23">
        <v>38716</v>
      </c>
      <c r="I62" s="26" t="s">
        <v>60</v>
      </c>
      <c r="J62" s="26" t="s">
        <v>311</v>
      </c>
      <c r="K62" s="26">
        <v>8</v>
      </c>
      <c r="L62" s="68">
        <v>26</v>
      </c>
      <c r="M62" s="68">
        <v>13</v>
      </c>
      <c r="N62" s="3">
        <f>SUM(L62:M62)</f>
        <v>39</v>
      </c>
      <c r="O62" s="66">
        <v>85</v>
      </c>
      <c r="P62" s="24">
        <f t="shared" si="1"/>
        <v>0.4588235294117647</v>
      </c>
      <c r="Q62" s="95"/>
      <c r="R62" s="95"/>
      <c r="S62" s="92" t="s">
        <v>545</v>
      </c>
      <c r="T62" s="26" t="s">
        <v>313</v>
      </c>
    </row>
    <row r="63" spans="1:20" ht="75">
      <c r="A63" s="1">
        <v>45</v>
      </c>
      <c r="B63" s="10" t="s">
        <v>16</v>
      </c>
      <c r="C63" s="10" t="s">
        <v>442</v>
      </c>
      <c r="D63" s="10" t="s">
        <v>331</v>
      </c>
      <c r="E63" s="10" t="s">
        <v>332</v>
      </c>
      <c r="F63" s="10" t="s">
        <v>187</v>
      </c>
      <c r="G63" s="2" t="s">
        <v>59</v>
      </c>
      <c r="H63" s="23">
        <v>38763</v>
      </c>
      <c r="I63" s="10" t="s">
        <v>60</v>
      </c>
      <c r="J63" s="10" t="s">
        <v>323</v>
      </c>
      <c r="K63" s="10">
        <v>8</v>
      </c>
      <c r="L63" s="67">
        <v>27</v>
      </c>
      <c r="M63" s="67">
        <v>11</v>
      </c>
      <c r="N63" s="3">
        <f>SUM(L63:M63)</f>
        <v>38</v>
      </c>
      <c r="O63" s="66">
        <v>85</v>
      </c>
      <c r="P63" s="11">
        <f t="shared" si="1"/>
        <v>0.4470588235294118</v>
      </c>
      <c r="Q63" s="93"/>
      <c r="R63" s="93"/>
      <c r="S63" s="94" t="s">
        <v>545</v>
      </c>
      <c r="T63" s="10" t="s">
        <v>325</v>
      </c>
    </row>
    <row r="64" spans="1:20" ht="75">
      <c r="A64" s="2">
        <v>46</v>
      </c>
      <c r="B64" s="2" t="s">
        <v>16</v>
      </c>
      <c r="C64" s="10" t="s">
        <v>460</v>
      </c>
      <c r="D64" s="2" t="s">
        <v>208</v>
      </c>
      <c r="E64" s="2" t="s">
        <v>197</v>
      </c>
      <c r="F64" s="2" t="s">
        <v>71</v>
      </c>
      <c r="G64" s="2" t="s">
        <v>59</v>
      </c>
      <c r="H64" s="22">
        <v>38757</v>
      </c>
      <c r="I64" s="2" t="s">
        <v>60</v>
      </c>
      <c r="J64" s="2" t="s">
        <v>188</v>
      </c>
      <c r="K64" s="2">
        <v>8</v>
      </c>
      <c r="L64" s="66">
        <v>25</v>
      </c>
      <c r="M64" s="66">
        <v>12</v>
      </c>
      <c r="N64" s="3">
        <f>SUM(L64:M64)</f>
        <v>37</v>
      </c>
      <c r="O64" s="66">
        <v>85</v>
      </c>
      <c r="P64" s="4">
        <f t="shared" si="1"/>
        <v>0.43529411764705883</v>
      </c>
      <c r="Q64" s="91"/>
      <c r="R64" s="91"/>
      <c r="S64" s="92" t="s">
        <v>545</v>
      </c>
      <c r="T64" s="2" t="s">
        <v>207</v>
      </c>
    </row>
    <row r="65" spans="1:20" ht="75">
      <c r="A65" s="2">
        <v>47</v>
      </c>
      <c r="B65" s="2" t="s">
        <v>16</v>
      </c>
      <c r="C65" s="10" t="s">
        <v>437</v>
      </c>
      <c r="D65" s="2" t="s">
        <v>223</v>
      </c>
      <c r="E65" s="2" t="s">
        <v>57</v>
      </c>
      <c r="F65" s="2" t="s">
        <v>105</v>
      </c>
      <c r="G65" s="2" t="s">
        <v>59</v>
      </c>
      <c r="H65" s="22">
        <v>38926</v>
      </c>
      <c r="I65" s="2" t="s">
        <v>60</v>
      </c>
      <c r="J65" s="2" t="s">
        <v>215</v>
      </c>
      <c r="K65" s="2">
        <v>8</v>
      </c>
      <c r="L65" s="66">
        <v>22</v>
      </c>
      <c r="M65" s="66">
        <v>13</v>
      </c>
      <c r="N65" s="3">
        <f>SUM(L65:M65)</f>
        <v>35</v>
      </c>
      <c r="O65" s="66">
        <v>85</v>
      </c>
      <c r="P65" s="4">
        <f t="shared" si="1"/>
        <v>0.4117647058823529</v>
      </c>
      <c r="Q65" s="91"/>
      <c r="R65" s="91"/>
      <c r="S65" s="94" t="s">
        <v>545</v>
      </c>
      <c r="T65" s="2" t="s">
        <v>218</v>
      </c>
    </row>
    <row r="66" spans="1:20" ht="75">
      <c r="A66" s="1">
        <v>48</v>
      </c>
      <c r="B66" s="2" t="s">
        <v>16</v>
      </c>
      <c r="C66" s="10" t="s">
        <v>441</v>
      </c>
      <c r="D66" s="2" t="s">
        <v>291</v>
      </c>
      <c r="E66" s="2" t="s">
        <v>121</v>
      </c>
      <c r="F66" s="2" t="s">
        <v>73</v>
      </c>
      <c r="G66" s="2" t="s">
        <v>59</v>
      </c>
      <c r="H66" s="22">
        <v>38886</v>
      </c>
      <c r="I66" s="2" t="s">
        <v>60</v>
      </c>
      <c r="J66" s="2" t="s">
        <v>274</v>
      </c>
      <c r="K66" s="21">
        <v>8</v>
      </c>
      <c r="L66" s="66">
        <v>23</v>
      </c>
      <c r="M66" s="66">
        <v>12</v>
      </c>
      <c r="N66" s="3">
        <f>SUM(L66:M66)</f>
        <v>35</v>
      </c>
      <c r="O66" s="66">
        <v>85</v>
      </c>
      <c r="P66" s="4">
        <f t="shared" si="1"/>
        <v>0.4117647058823529</v>
      </c>
      <c r="Q66" s="91"/>
      <c r="R66" s="91"/>
      <c r="S66" s="94" t="s">
        <v>545</v>
      </c>
      <c r="T66" s="2" t="s">
        <v>275</v>
      </c>
    </row>
    <row r="67" spans="1:20" ht="75">
      <c r="A67" s="2">
        <v>49</v>
      </c>
      <c r="B67" s="10" t="s">
        <v>16</v>
      </c>
      <c r="C67" s="10" t="s">
        <v>450</v>
      </c>
      <c r="D67" s="2" t="s">
        <v>106</v>
      </c>
      <c r="E67" s="2" t="s">
        <v>88</v>
      </c>
      <c r="F67" s="2" t="s">
        <v>69</v>
      </c>
      <c r="G67" s="2" t="s">
        <v>59</v>
      </c>
      <c r="H67" s="22">
        <v>38669</v>
      </c>
      <c r="I67" s="2" t="s">
        <v>60</v>
      </c>
      <c r="J67" s="2" t="s">
        <v>61</v>
      </c>
      <c r="K67" s="2">
        <v>8</v>
      </c>
      <c r="L67" s="66">
        <v>21</v>
      </c>
      <c r="M67" s="66">
        <v>13</v>
      </c>
      <c r="N67" s="3">
        <f>SUM(L67:M67)</f>
        <v>34</v>
      </c>
      <c r="O67" s="66">
        <v>85</v>
      </c>
      <c r="P67" s="4">
        <f t="shared" si="1"/>
        <v>0.4</v>
      </c>
      <c r="Q67" s="91"/>
      <c r="R67" s="91"/>
      <c r="S67" s="92" t="s">
        <v>545</v>
      </c>
      <c r="T67" s="2" t="s">
        <v>107</v>
      </c>
    </row>
    <row r="68" spans="1:20" ht="112.5">
      <c r="A68" s="1">
        <v>50</v>
      </c>
      <c r="B68" s="2" t="s">
        <v>16</v>
      </c>
      <c r="C68" s="10" t="s">
        <v>454</v>
      </c>
      <c r="D68" s="2" t="s">
        <v>376</v>
      </c>
      <c r="E68" s="2" t="s">
        <v>373</v>
      </c>
      <c r="F68" s="2" t="s">
        <v>58</v>
      </c>
      <c r="G68" s="2" t="s">
        <v>59</v>
      </c>
      <c r="H68" s="22">
        <v>38903</v>
      </c>
      <c r="I68" s="2" t="s">
        <v>60</v>
      </c>
      <c r="J68" s="2" t="s">
        <v>228</v>
      </c>
      <c r="K68" s="2">
        <v>8</v>
      </c>
      <c r="L68" s="66">
        <v>25</v>
      </c>
      <c r="M68" s="66">
        <v>8</v>
      </c>
      <c r="N68" s="3">
        <f>SUM(L68:M68)</f>
        <v>33</v>
      </c>
      <c r="O68" s="66">
        <v>85</v>
      </c>
      <c r="P68" s="24" t="s">
        <v>549</v>
      </c>
      <c r="Q68" s="91"/>
      <c r="R68" s="91"/>
      <c r="S68" s="91"/>
      <c r="T68" s="2" t="s">
        <v>248</v>
      </c>
    </row>
    <row r="69" spans="1:20" ht="75">
      <c r="A69" s="2">
        <v>51</v>
      </c>
      <c r="B69" s="2" t="s">
        <v>16</v>
      </c>
      <c r="C69" s="10" t="s">
        <v>448</v>
      </c>
      <c r="D69" s="2" t="s">
        <v>111</v>
      </c>
      <c r="E69" s="2" t="s">
        <v>112</v>
      </c>
      <c r="F69" s="2" t="s">
        <v>113</v>
      </c>
      <c r="G69" s="2" t="s">
        <v>82</v>
      </c>
      <c r="H69" s="22">
        <v>38746</v>
      </c>
      <c r="I69" s="2" t="s">
        <v>60</v>
      </c>
      <c r="J69" s="2" t="s">
        <v>61</v>
      </c>
      <c r="K69" s="2">
        <v>8</v>
      </c>
      <c r="L69" s="66">
        <v>25</v>
      </c>
      <c r="M69" s="66">
        <v>5</v>
      </c>
      <c r="N69" s="3">
        <f>SUM(L69:M69)</f>
        <v>30</v>
      </c>
      <c r="O69" s="66">
        <v>85</v>
      </c>
      <c r="P69" s="4">
        <f aca="true" t="shared" si="2" ref="P69:P86">N69/O69</f>
        <v>0.35294117647058826</v>
      </c>
      <c r="Q69" s="91"/>
      <c r="R69" s="91"/>
      <c r="S69" s="94"/>
      <c r="T69" s="2" t="s">
        <v>107</v>
      </c>
    </row>
    <row r="70" spans="1:20" ht="112.5">
      <c r="A70" s="2">
        <v>52</v>
      </c>
      <c r="B70" s="2" t="s">
        <v>16</v>
      </c>
      <c r="C70" s="10" t="s">
        <v>463</v>
      </c>
      <c r="D70" s="2" t="s">
        <v>252</v>
      </c>
      <c r="E70" s="2" t="s">
        <v>197</v>
      </c>
      <c r="F70" s="2" t="s">
        <v>172</v>
      </c>
      <c r="G70" s="2" t="s">
        <v>59</v>
      </c>
      <c r="H70" s="22">
        <v>38765</v>
      </c>
      <c r="I70" s="2" t="s">
        <v>60</v>
      </c>
      <c r="J70" s="2" t="s">
        <v>228</v>
      </c>
      <c r="K70" s="2">
        <v>8</v>
      </c>
      <c r="L70" s="66">
        <v>23</v>
      </c>
      <c r="M70" s="66">
        <v>7</v>
      </c>
      <c r="N70" s="3">
        <f>SUM(L70:M70)</f>
        <v>30</v>
      </c>
      <c r="O70" s="66">
        <v>85</v>
      </c>
      <c r="P70" s="4">
        <f t="shared" si="2"/>
        <v>0.35294117647058826</v>
      </c>
      <c r="Q70" s="91"/>
      <c r="R70" s="91"/>
      <c r="S70" s="91"/>
      <c r="T70" s="2" t="s">
        <v>230</v>
      </c>
    </row>
    <row r="71" spans="1:20" ht="75">
      <c r="A71" s="1">
        <v>53</v>
      </c>
      <c r="B71" s="2" t="s">
        <v>16</v>
      </c>
      <c r="C71" s="10" t="s">
        <v>436</v>
      </c>
      <c r="D71" s="10" t="s">
        <v>330</v>
      </c>
      <c r="E71" s="10" t="s">
        <v>68</v>
      </c>
      <c r="F71" s="10" t="s">
        <v>193</v>
      </c>
      <c r="G71" s="2" t="s">
        <v>59</v>
      </c>
      <c r="H71" s="23">
        <v>39033</v>
      </c>
      <c r="I71" s="10" t="s">
        <v>60</v>
      </c>
      <c r="J71" s="10" t="s">
        <v>323</v>
      </c>
      <c r="K71" s="10">
        <v>8</v>
      </c>
      <c r="L71" s="67">
        <v>21</v>
      </c>
      <c r="M71" s="67">
        <v>8</v>
      </c>
      <c r="N71" s="3">
        <f>SUM(L71:M71)</f>
        <v>29</v>
      </c>
      <c r="O71" s="66">
        <v>85</v>
      </c>
      <c r="P71" s="11">
        <f t="shared" si="2"/>
        <v>0.3411764705882353</v>
      </c>
      <c r="Q71" s="93"/>
      <c r="R71" s="93"/>
      <c r="S71" s="93"/>
      <c r="T71" s="10" t="s">
        <v>325</v>
      </c>
    </row>
    <row r="72" spans="1:20" ht="56.25">
      <c r="A72" s="2">
        <v>54</v>
      </c>
      <c r="B72" s="2" t="s">
        <v>16</v>
      </c>
      <c r="C72" s="26" t="s">
        <v>461</v>
      </c>
      <c r="D72" s="26" t="s">
        <v>314</v>
      </c>
      <c r="E72" s="26" t="s">
        <v>209</v>
      </c>
      <c r="F72" s="26" t="s">
        <v>85</v>
      </c>
      <c r="G72" s="26" t="s">
        <v>82</v>
      </c>
      <c r="H72" s="23">
        <v>38805</v>
      </c>
      <c r="I72" s="26" t="s">
        <v>60</v>
      </c>
      <c r="J72" s="26" t="s">
        <v>311</v>
      </c>
      <c r="K72" s="26">
        <v>8</v>
      </c>
      <c r="L72" s="68">
        <v>29</v>
      </c>
      <c r="M72" s="68"/>
      <c r="N72" s="3">
        <f>SUM(L72:M72)</f>
        <v>29</v>
      </c>
      <c r="O72" s="66">
        <v>85</v>
      </c>
      <c r="P72" s="24">
        <f t="shared" si="2"/>
        <v>0.3411764705882353</v>
      </c>
      <c r="Q72" s="95"/>
      <c r="R72" s="95"/>
      <c r="S72" s="95"/>
      <c r="T72" s="26" t="s">
        <v>312</v>
      </c>
    </row>
    <row r="73" spans="1:20" ht="112.5">
      <c r="A73" s="2">
        <v>55</v>
      </c>
      <c r="B73" s="2" t="s">
        <v>16</v>
      </c>
      <c r="C73" s="10" t="s">
        <v>434</v>
      </c>
      <c r="D73" s="2" t="s">
        <v>249</v>
      </c>
      <c r="E73" s="2" t="s">
        <v>148</v>
      </c>
      <c r="F73" s="2" t="s">
        <v>180</v>
      </c>
      <c r="G73" s="2" t="s">
        <v>59</v>
      </c>
      <c r="H73" s="22">
        <v>39009</v>
      </c>
      <c r="I73" s="2" t="s">
        <v>60</v>
      </c>
      <c r="J73" s="2" t="s">
        <v>228</v>
      </c>
      <c r="K73" s="2">
        <v>8</v>
      </c>
      <c r="L73" s="66">
        <v>14</v>
      </c>
      <c r="M73" s="66">
        <v>14</v>
      </c>
      <c r="N73" s="3">
        <f>SUM(L73:M73)</f>
        <v>28</v>
      </c>
      <c r="O73" s="66">
        <v>85</v>
      </c>
      <c r="P73" s="4">
        <f t="shared" si="2"/>
        <v>0.32941176470588235</v>
      </c>
      <c r="Q73" s="91"/>
      <c r="R73" s="91"/>
      <c r="S73" s="91"/>
      <c r="T73" s="2" t="s">
        <v>229</v>
      </c>
    </row>
    <row r="74" spans="1:20" ht="75">
      <c r="A74" s="1">
        <v>56</v>
      </c>
      <c r="B74" s="10" t="s">
        <v>16</v>
      </c>
      <c r="C74" s="10" t="s">
        <v>445</v>
      </c>
      <c r="D74" s="10" t="s">
        <v>327</v>
      </c>
      <c r="E74" s="10" t="s">
        <v>194</v>
      </c>
      <c r="F74" s="10" t="s">
        <v>205</v>
      </c>
      <c r="G74" s="2" t="s">
        <v>82</v>
      </c>
      <c r="H74" s="23">
        <v>38891</v>
      </c>
      <c r="I74" s="10" t="s">
        <v>60</v>
      </c>
      <c r="J74" s="10" t="s">
        <v>323</v>
      </c>
      <c r="K74" s="10">
        <v>8</v>
      </c>
      <c r="L74" s="67">
        <v>19</v>
      </c>
      <c r="M74" s="67">
        <v>9</v>
      </c>
      <c r="N74" s="3">
        <f>SUM(L74:M74)</f>
        <v>28</v>
      </c>
      <c r="O74" s="66">
        <v>85</v>
      </c>
      <c r="P74" s="11">
        <f t="shared" si="2"/>
        <v>0.32941176470588235</v>
      </c>
      <c r="Q74" s="93"/>
      <c r="R74" s="93"/>
      <c r="S74" s="93"/>
      <c r="T74" s="10" t="s">
        <v>325</v>
      </c>
    </row>
    <row r="75" spans="1:20" ht="75">
      <c r="A75" s="2">
        <v>57</v>
      </c>
      <c r="B75" s="10" t="s">
        <v>16</v>
      </c>
      <c r="C75" s="10" t="s">
        <v>456</v>
      </c>
      <c r="D75" s="10" t="s">
        <v>329</v>
      </c>
      <c r="E75" s="10" t="s">
        <v>197</v>
      </c>
      <c r="F75" s="10" t="s">
        <v>76</v>
      </c>
      <c r="G75" s="2" t="s">
        <v>59</v>
      </c>
      <c r="H75" s="23">
        <v>38719</v>
      </c>
      <c r="I75" s="10" t="s">
        <v>60</v>
      </c>
      <c r="J75" s="10" t="s">
        <v>323</v>
      </c>
      <c r="K75" s="10">
        <v>8</v>
      </c>
      <c r="L75" s="67">
        <v>19</v>
      </c>
      <c r="M75" s="67">
        <v>8</v>
      </c>
      <c r="N75" s="3">
        <f>SUM(L75:M75)</f>
        <v>27</v>
      </c>
      <c r="O75" s="66">
        <v>85</v>
      </c>
      <c r="P75" s="11">
        <f t="shared" si="2"/>
        <v>0.3176470588235294</v>
      </c>
      <c r="Q75" s="93"/>
      <c r="R75" s="93"/>
      <c r="S75" s="93"/>
      <c r="T75" s="10" t="s">
        <v>325</v>
      </c>
    </row>
    <row r="76" spans="1:20" ht="75">
      <c r="A76" s="1">
        <v>58</v>
      </c>
      <c r="B76" s="2" t="s">
        <v>16</v>
      </c>
      <c r="C76" s="10" t="s">
        <v>464</v>
      </c>
      <c r="D76" s="10" t="s">
        <v>334</v>
      </c>
      <c r="E76" s="10" t="s">
        <v>120</v>
      </c>
      <c r="F76" s="10" t="s">
        <v>160</v>
      </c>
      <c r="G76" s="2" t="s">
        <v>59</v>
      </c>
      <c r="H76" s="23">
        <v>38768</v>
      </c>
      <c r="I76" s="10" t="s">
        <v>60</v>
      </c>
      <c r="J76" s="10" t="s">
        <v>323</v>
      </c>
      <c r="K76" s="10">
        <v>8</v>
      </c>
      <c r="L76" s="67">
        <v>19</v>
      </c>
      <c r="M76" s="67">
        <v>8</v>
      </c>
      <c r="N76" s="3">
        <f>SUM(L76:M76)</f>
        <v>27</v>
      </c>
      <c r="O76" s="67">
        <v>85</v>
      </c>
      <c r="P76" s="11">
        <f t="shared" si="2"/>
        <v>0.3176470588235294</v>
      </c>
      <c r="Q76" s="93"/>
      <c r="R76" s="93"/>
      <c r="S76" s="94"/>
      <c r="T76" s="10" t="s">
        <v>325</v>
      </c>
    </row>
    <row r="77" spans="1:20" ht="75">
      <c r="A77" s="2">
        <v>59</v>
      </c>
      <c r="B77" s="2" t="s">
        <v>16</v>
      </c>
      <c r="C77" s="10" t="s">
        <v>435</v>
      </c>
      <c r="D77" s="2" t="s">
        <v>224</v>
      </c>
      <c r="E77" s="2" t="s">
        <v>176</v>
      </c>
      <c r="F77" s="2" t="s">
        <v>225</v>
      </c>
      <c r="G77" s="2" t="s">
        <v>82</v>
      </c>
      <c r="H77" s="22">
        <v>38850</v>
      </c>
      <c r="I77" s="2" t="s">
        <v>60</v>
      </c>
      <c r="J77" s="2" t="s">
        <v>215</v>
      </c>
      <c r="K77" s="2">
        <v>8</v>
      </c>
      <c r="L77" s="66">
        <v>26</v>
      </c>
      <c r="M77" s="66"/>
      <c r="N77" s="3">
        <f>SUM(L77:M77)</f>
        <v>26</v>
      </c>
      <c r="O77" s="66">
        <v>85</v>
      </c>
      <c r="P77" s="4">
        <f t="shared" si="2"/>
        <v>0.3058823529411765</v>
      </c>
      <c r="Q77" s="91"/>
      <c r="R77" s="91"/>
      <c r="S77" s="91"/>
      <c r="T77" s="2" t="s">
        <v>218</v>
      </c>
    </row>
    <row r="78" spans="1:20" ht="112.5">
      <c r="A78" s="2">
        <v>60</v>
      </c>
      <c r="B78" s="2" t="s">
        <v>16</v>
      </c>
      <c r="C78" s="10" t="s">
        <v>443</v>
      </c>
      <c r="D78" s="2" t="s">
        <v>251</v>
      </c>
      <c r="E78" s="2" t="s">
        <v>169</v>
      </c>
      <c r="F78" s="2" t="s">
        <v>78</v>
      </c>
      <c r="G78" s="2" t="s">
        <v>59</v>
      </c>
      <c r="H78" s="22">
        <v>38868</v>
      </c>
      <c r="I78" s="2" t="s">
        <v>60</v>
      </c>
      <c r="J78" s="2" t="s">
        <v>228</v>
      </c>
      <c r="K78" s="2">
        <v>8</v>
      </c>
      <c r="L78" s="66">
        <v>20</v>
      </c>
      <c r="M78" s="66">
        <v>6</v>
      </c>
      <c r="N78" s="3">
        <f>SUM(L78:M78)</f>
        <v>26</v>
      </c>
      <c r="O78" s="66">
        <v>85</v>
      </c>
      <c r="P78" s="4">
        <f t="shared" si="2"/>
        <v>0.3058823529411765</v>
      </c>
      <c r="Q78" s="91"/>
      <c r="R78" s="91"/>
      <c r="S78" s="91"/>
      <c r="T78" s="2" t="s">
        <v>230</v>
      </c>
    </row>
    <row r="79" spans="1:20" ht="75">
      <c r="A79" s="1">
        <v>61</v>
      </c>
      <c r="B79" s="2" t="s">
        <v>16</v>
      </c>
      <c r="C79" s="10" t="s">
        <v>449</v>
      </c>
      <c r="D79" s="2" t="s">
        <v>108</v>
      </c>
      <c r="E79" s="2" t="s">
        <v>109</v>
      </c>
      <c r="F79" s="2" t="s">
        <v>105</v>
      </c>
      <c r="G79" s="2" t="s">
        <v>59</v>
      </c>
      <c r="H79" s="22">
        <v>39064</v>
      </c>
      <c r="I79" s="2" t="s">
        <v>60</v>
      </c>
      <c r="J79" s="2" t="s">
        <v>61</v>
      </c>
      <c r="K79" s="2">
        <v>8</v>
      </c>
      <c r="L79" s="66">
        <v>16</v>
      </c>
      <c r="M79" s="66">
        <v>10</v>
      </c>
      <c r="N79" s="3">
        <f>SUM(L79:M79)</f>
        <v>26</v>
      </c>
      <c r="O79" s="66">
        <v>85</v>
      </c>
      <c r="P79" s="4">
        <f t="shared" si="2"/>
        <v>0.3058823529411765</v>
      </c>
      <c r="Q79" s="91"/>
      <c r="R79" s="91"/>
      <c r="S79" s="94"/>
      <c r="T79" s="2" t="s">
        <v>107</v>
      </c>
    </row>
    <row r="80" spans="1:20" ht="75">
      <c r="A80" s="2">
        <v>62</v>
      </c>
      <c r="B80" s="2" t="s">
        <v>16</v>
      </c>
      <c r="C80" s="10" t="s">
        <v>457</v>
      </c>
      <c r="D80" s="10" t="s">
        <v>328</v>
      </c>
      <c r="E80" s="10" t="s">
        <v>148</v>
      </c>
      <c r="F80" s="10" t="s">
        <v>69</v>
      </c>
      <c r="G80" s="2" t="s">
        <v>59</v>
      </c>
      <c r="H80" s="23">
        <v>39180</v>
      </c>
      <c r="I80" s="10" t="s">
        <v>60</v>
      </c>
      <c r="J80" s="10" t="s">
        <v>323</v>
      </c>
      <c r="K80" s="10">
        <v>8</v>
      </c>
      <c r="L80" s="67">
        <v>19</v>
      </c>
      <c r="M80" s="67">
        <v>5</v>
      </c>
      <c r="N80" s="3">
        <f>SUM(L80:M80)</f>
        <v>24</v>
      </c>
      <c r="O80" s="66">
        <v>85</v>
      </c>
      <c r="P80" s="11">
        <f t="shared" si="2"/>
        <v>0.2823529411764706</v>
      </c>
      <c r="Q80" s="93"/>
      <c r="R80" s="93"/>
      <c r="S80" s="94"/>
      <c r="T80" s="10" t="s">
        <v>325</v>
      </c>
    </row>
    <row r="81" spans="1:20" ht="75">
      <c r="A81" s="1">
        <v>63</v>
      </c>
      <c r="B81" s="2" t="s">
        <v>16</v>
      </c>
      <c r="C81" s="10" t="s">
        <v>453</v>
      </c>
      <c r="D81" s="2" t="s">
        <v>186</v>
      </c>
      <c r="E81" s="10" t="s">
        <v>452</v>
      </c>
      <c r="F81" s="2" t="s">
        <v>105</v>
      </c>
      <c r="G81" s="2" t="s">
        <v>59</v>
      </c>
      <c r="H81" s="22">
        <v>39038</v>
      </c>
      <c r="I81" s="2" t="s">
        <v>60</v>
      </c>
      <c r="J81" s="2" t="s">
        <v>174</v>
      </c>
      <c r="K81" s="2">
        <v>8</v>
      </c>
      <c r="L81" s="66">
        <v>20</v>
      </c>
      <c r="M81" s="66">
        <v>3</v>
      </c>
      <c r="N81" s="3">
        <f>SUM(L81:M81)</f>
        <v>23</v>
      </c>
      <c r="O81" s="66">
        <v>85</v>
      </c>
      <c r="P81" s="4">
        <f t="shared" si="2"/>
        <v>0.27058823529411763</v>
      </c>
      <c r="Q81" s="91"/>
      <c r="R81" s="91"/>
      <c r="S81" s="91"/>
      <c r="T81" s="2" t="s">
        <v>175</v>
      </c>
    </row>
    <row r="82" spans="1:20" ht="112.5">
      <c r="A82" s="2">
        <v>64</v>
      </c>
      <c r="B82" s="2" t="s">
        <v>16</v>
      </c>
      <c r="C82" s="10" t="s">
        <v>439</v>
      </c>
      <c r="D82" s="2" t="s">
        <v>250</v>
      </c>
      <c r="E82" s="2" t="s">
        <v>77</v>
      </c>
      <c r="F82" s="2" t="s">
        <v>58</v>
      </c>
      <c r="G82" s="2" t="s">
        <v>59</v>
      </c>
      <c r="H82" s="22">
        <v>38772</v>
      </c>
      <c r="I82" s="2" t="s">
        <v>60</v>
      </c>
      <c r="J82" s="2" t="s">
        <v>228</v>
      </c>
      <c r="K82" s="2">
        <v>8</v>
      </c>
      <c r="L82" s="66">
        <v>16</v>
      </c>
      <c r="M82" s="66">
        <v>6</v>
      </c>
      <c r="N82" s="3">
        <f>SUM(L82:M82)</f>
        <v>22</v>
      </c>
      <c r="O82" s="66">
        <v>85</v>
      </c>
      <c r="P82" s="4">
        <f t="shared" si="2"/>
        <v>0.25882352941176473</v>
      </c>
      <c r="Q82" s="91"/>
      <c r="R82" s="91"/>
      <c r="S82" s="91"/>
      <c r="T82" s="2" t="s">
        <v>230</v>
      </c>
    </row>
    <row r="83" spans="1:20" ht="75">
      <c r="A83" s="2">
        <v>65</v>
      </c>
      <c r="B83" s="2" t="s">
        <v>16</v>
      </c>
      <c r="C83" s="10" t="s">
        <v>447</v>
      </c>
      <c r="D83" s="2" t="s">
        <v>210</v>
      </c>
      <c r="E83" s="2" t="s">
        <v>88</v>
      </c>
      <c r="F83" s="2" t="s">
        <v>105</v>
      </c>
      <c r="G83" s="2" t="s">
        <v>59</v>
      </c>
      <c r="H83" s="22">
        <v>38902</v>
      </c>
      <c r="I83" s="2" t="s">
        <v>60</v>
      </c>
      <c r="J83" s="2" t="s">
        <v>188</v>
      </c>
      <c r="K83" s="2">
        <v>8</v>
      </c>
      <c r="L83" s="66">
        <v>22</v>
      </c>
      <c r="M83" s="66"/>
      <c r="N83" s="3">
        <f>SUM(L83:M83)</f>
        <v>22</v>
      </c>
      <c r="O83" s="66">
        <v>85</v>
      </c>
      <c r="P83" s="4">
        <f t="shared" si="2"/>
        <v>0.25882352941176473</v>
      </c>
      <c r="Q83" s="91"/>
      <c r="R83" s="91"/>
      <c r="S83" s="91"/>
      <c r="T83" s="2" t="s">
        <v>196</v>
      </c>
    </row>
    <row r="84" spans="1:20" ht="75">
      <c r="A84" s="1">
        <v>66</v>
      </c>
      <c r="B84" s="2" t="s">
        <v>16</v>
      </c>
      <c r="C84" s="10" t="s">
        <v>438</v>
      </c>
      <c r="D84" s="10" t="s">
        <v>333</v>
      </c>
      <c r="E84" s="10" t="s">
        <v>109</v>
      </c>
      <c r="F84" s="10" t="s">
        <v>66</v>
      </c>
      <c r="G84" s="2" t="s">
        <v>59</v>
      </c>
      <c r="H84" s="23">
        <v>38850</v>
      </c>
      <c r="I84" s="10" t="s">
        <v>60</v>
      </c>
      <c r="J84" s="10" t="s">
        <v>323</v>
      </c>
      <c r="K84" s="10">
        <v>8</v>
      </c>
      <c r="L84" s="67">
        <v>12</v>
      </c>
      <c r="M84" s="67">
        <v>9</v>
      </c>
      <c r="N84" s="3">
        <f>SUM(L84:M84)</f>
        <v>21</v>
      </c>
      <c r="O84" s="66">
        <v>85</v>
      </c>
      <c r="P84" s="11">
        <f t="shared" si="2"/>
        <v>0.24705882352941178</v>
      </c>
      <c r="Q84" s="93"/>
      <c r="R84" s="93"/>
      <c r="S84" s="94"/>
      <c r="T84" s="10" t="s">
        <v>325</v>
      </c>
    </row>
    <row r="85" spans="1:20" ht="75">
      <c r="A85" s="2">
        <v>67</v>
      </c>
      <c r="B85" s="2" t="s">
        <v>16</v>
      </c>
      <c r="C85" s="10" t="s">
        <v>440</v>
      </c>
      <c r="D85" s="2" t="s">
        <v>182</v>
      </c>
      <c r="E85" s="2" t="s">
        <v>183</v>
      </c>
      <c r="F85" s="2" t="s">
        <v>69</v>
      </c>
      <c r="G85" s="2" t="s">
        <v>59</v>
      </c>
      <c r="H85" s="22">
        <v>38915</v>
      </c>
      <c r="I85" s="2" t="s">
        <v>60</v>
      </c>
      <c r="J85" s="2" t="s">
        <v>174</v>
      </c>
      <c r="K85" s="2">
        <v>8</v>
      </c>
      <c r="L85" s="66">
        <v>17</v>
      </c>
      <c r="M85" s="66">
        <v>4</v>
      </c>
      <c r="N85" s="3">
        <f>SUM(L85:M85)</f>
        <v>21</v>
      </c>
      <c r="O85" s="66">
        <v>85</v>
      </c>
      <c r="P85" s="4">
        <f t="shared" si="2"/>
        <v>0.24705882352941178</v>
      </c>
      <c r="Q85" s="91"/>
      <c r="R85" s="91"/>
      <c r="S85" s="91"/>
      <c r="T85" s="2" t="s">
        <v>178</v>
      </c>
    </row>
    <row r="86" spans="1:20" ht="75">
      <c r="A86" s="1">
        <v>68</v>
      </c>
      <c r="B86" s="10" t="s">
        <v>16</v>
      </c>
      <c r="C86" s="10" t="s">
        <v>451</v>
      </c>
      <c r="D86" s="2" t="s">
        <v>184</v>
      </c>
      <c r="E86" s="2" t="s">
        <v>185</v>
      </c>
      <c r="F86" s="2" t="s">
        <v>102</v>
      </c>
      <c r="G86" s="2" t="s">
        <v>59</v>
      </c>
      <c r="H86" s="22">
        <v>38764</v>
      </c>
      <c r="I86" s="2" t="s">
        <v>60</v>
      </c>
      <c r="J86" s="2" t="s">
        <v>174</v>
      </c>
      <c r="K86" s="2">
        <v>8</v>
      </c>
      <c r="L86" s="66">
        <v>18</v>
      </c>
      <c r="M86" s="66"/>
      <c r="N86" s="3">
        <f>SUM(L86:M86)</f>
        <v>18</v>
      </c>
      <c r="O86" s="66">
        <v>85</v>
      </c>
      <c r="P86" s="4">
        <f t="shared" si="2"/>
        <v>0.21176470588235294</v>
      </c>
      <c r="Q86" s="91"/>
      <c r="R86" s="91"/>
      <c r="S86" s="91"/>
      <c r="T86" s="2" t="s">
        <v>178</v>
      </c>
    </row>
    <row r="87" spans="1:20" ht="112.5">
      <c r="A87" s="2">
        <v>69</v>
      </c>
      <c r="B87" s="2" t="s">
        <v>16</v>
      </c>
      <c r="C87" s="10" t="s">
        <v>444</v>
      </c>
      <c r="D87" s="2" t="s">
        <v>375</v>
      </c>
      <c r="E87" s="2" t="s">
        <v>95</v>
      </c>
      <c r="F87" s="2" t="s">
        <v>102</v>
      </c>
      <c r="G87" s="2" t="s">
        <v>59</v>
      </c>
      <c r="H87" s="22">
        <v>38945</v>
      </c>
      <c r="I87" s="2" t="s">
        <v>60</v>
      </c>
      <c r="J87" s="2" t="s">
        <v>228</v>
      </c>
      <c r="K87" s="2">
        <v>8</v>
      </c>
      <c r="L87" s="66">
        <v>11</v>
      </c>
      <c r="M87" s="66">
        <v>6</v>
      </c>
      <c r="N87" s="3">
        <f>SUM(L87:M87)</f>
        <v>17</v>
      </c>
      <c r="O87" s="66">
        <v>85</v>
      </c>
      <c r="P87" s="4">
        <v>0.2</v>
      </c>
      <c r="Q87" s="91"/>
      <c r="R87" s="91"/>
      <c r="S87" s="91"/>
      <c r="T87" s="2" t="s">
        <v>248</v>
      </c>
    </row>
    <row r="88" spans="1:20" ht="93.75">
      <c r="A88" s="2">
        <v>70</v>
      </c>
      <c r="B88" s="2" t="s">
        <v>16</v>
      </c>
      <c r="C88" s="10" t="s">
        <v>462</v>
      </c>
      <c r="D88" s="2" t="s">
        <v>153</v>
      </c>
      <c r="E88" s="2" t="s">
        <v>154</v>
      </c>
      <c r="F88" s="2" t="s">
        <v>155</v>
      </c>
      <c r="G88" s="2" t="s">
        <v>82</v>
      </c>
      <c r="H88" s="22">
        <v>38926</v>
      </c>
      <c r="I88" s="2" t="s">
        <v>60</v>
      </c>
      <c r="J88" s="2" t="s">
        <v>138</v>
      </c>
      <c r="K88" s="2">
        <v>8</v>
      </c>
      <c r="L88" s="66">
        <v>8</v>
      </c>
      <c r="M88" s="66">
        <v>5</v>
      </c>
      <c r="N88" s="3">
        <f>SUM(L88:M88)</f>
        <v>13</v>
      </c>
      <c r="O88" s="66">
        <v>85</v>
      </c>
      <c r="P88" s="4">
        <f>N88/O88</f>
        <v>0.15294117647058825</v>
      </c>
      <c r="Q88" s="91"/>
      <c r="R88" s="91"/>
      <c r="S88" s="91"/>
      <c r="T88" s="2" t="s">
        <v>141</v>
      </c>
    </row>
    <row r="89" spans="1:20" ht="75">
      <c r="A89" s="1">
        <v>71</v>
      </c>
      <c r="B89" s="2" t="s">
        <v>16</v>
      </c>
      <c r="C89" s="10" t="s">
        <v>458</v>
      </c>
      <c r="D89" s="2" t="s">
        <v>292</v>
      </c>
      <c r="E89" s="2" t="s">
        <v>293</v>
      </c>
      <c r="F89" s="2" t="s">
        <v>177</v>
      </c>
      <c r="G89" s="2" t="s">
        <v>82</v>
      </c>
      <c r="H89" s="22">
        <v>38928</v>
      </c>
      <c r="I89" s="2" t="s">
        <v>60</v>
      </c>
      <c r="J89" s="2" t="s">
        <v>274</v>
      </c>
      <c r="K89" s="21">
        <v>8</v>
      </c>
      <c r="L89" s="66"/>
      <c r="M89" s="66">
        <v>8</v>
      </c>
      <c r="N89" s="3">
        <f>SUM(L89:M89)</f>
        <v>8</v>
      </c>
      <c r="O89" s="66">
        <v>85</v>
      </c>
      <c r="P89" s="4">
        <f>N89/O89</f>
        <v>0.09411764705882353</v>
      </c>
      <c r="Q89" s="91"/>
      <c r="R89" s="91"/>
      <c r="S89" s="94"/>
      <c r="T89" s="2" t="s">
        <v>275</v>
      </c>
    </row>
    <row r="90" spans="1:20" ht="93.75" customHeight="1">
      <c r="A90" s="2">
        <v>72</v>
      </c>
      <c r="B90" s="2" t="s">
        <v>16</v>
      </c>
      <c r="C90" s="10" t="s">
        <v>492</v>
      </c>
      <c r="D90" s="2" t="s">
        <v>63</v>
      </c>
      <c r="E90" s="2" t="s">
        <v>94</v>
      </c>
      <c r="F90" s="2" t="s">
        <v>91</v>
      </c>
      <c r="G90" s="2" t="s">
        <v>59</v>
      </c>
      <c r="H90" s="22">
        <v>38384</v>
      </c>
      <c r="I90" s="2" t="s">
        <v>60</v>
      </c>
      <c r="J90" s="2" t="s">
        <v>163</v>
      </c>
      <c r="K90" s="2">
        <v>9</v>
      </c>
      <c r="L90" s="66">
        <v>67</v>
      </c>
      <c r="M90" s="66">
        <v>12</v>
      </c>
      <c r="N90" s="3">
        <f>SUM(L90:M90)</f>
        <v>79</v>
      </c>
      <c r="O90" s="66">
        <v>85</v>
      </c>
      <c r="P90" s="4">
        <f>N90/O90</f>
        <v>0.9294117647058824</v>
      </c>
      <c r="Q90" s="91"/>
      <c r="R90" s="91"/>
      <c r="S90" s="92" t="s">
        <v>544</v>
      </c>
      <c r="T90" s="2" t="s">
        <v>166</v>
      </c>
    </row>
    <row r="91" spans="1:20" ht="75">
      <c r="A91" s="2">
        <v>73</v>
      </c>
      <c r="B91" s="2" t="s">
        <v>16</v>
      </c>
      <c r="C91" s="10" t="s">
        <v>477</v>
      </c>
      <c r="D91" s="2" t="s">
        <v>338</v>
      </c>
      <c r="E91" s="2" t="s">
        <v>64</v>
      </c>
      <c r="F91" s="2" t="s">
        <v>105</v>
      </c>
      <c r="G91" s="2" t="s">
        <v>59</v>
      </c>
      <c r="H91" s="22">
        <v>38565</v>
      </c>
      <c r="I91" s="2" t="s">
        <v>60</v>
      </c>
      <c r="J91" s="10" t="s">
        <v>323</v>
      </c>
      <c r="K91" s="2">
        <v>9</v>
      </c>
      <c r="L91" s="66">
        <v>65</v>
      </c>
      <c r="M91" s="66">
        <v>11</v>
      </c>
      <c r="N91" s="3">
        <f>SUM(L91:M91)</f>
        <v>76</v>
      </c>
      <c r="O91" s="66">
        <v>85</v>
      </c>
      <c r="P91" s="11">
        <f>N91/O91</f>
        <v>0.8941176470588236</v>
      </c>
      <c r="Q91" s="91"/>
      <c r="R91" s="91"/>
      <c r="S91" s="92" t="s">
        <v>544</v>
      </c>
      <c r="T91" s="2" t="s">
        <v>337</v>
      </c>
    </row>
    <row r="92" spans="1:20" ht="75">
      <c r="A92" s="1">
        <v>74</v>
      </c>
      <c r="B92" s="2" t="s">
        <v>16</v>
      </c>
      <c r="C92" s="10" t="s">
        <v>470</v>
      </c>
      <c r="D92" s="2" t="s">
        <v>227</v>
      </c>
      <c r="E92" s="2" t="s">
        <v>75</v>
      </c>
      <c r="F92" s="2" t="s">
        <v>73</v>
      </c>
      <c r="G92" s="2" t="s">
        <v>59</v>
      </c>
      <c r="H92" s="22">
        <v>38480</v>
      </c>
      <c r="I92" s="2" t="s">
        <v>60</v>
      </c>
      <c r="J92" s="2" t="s">
        <v>215</v>
      </c>
      <c r="K92" s="2">
        <v>9</v>
      </c>
      <c r="L92" s="66">
        <v>63</v>
      </c>
      <c r="M92" s="66">
        <v>9</v>
      </c>
      <c r="N92" s="3">
        <f>SUM(L92:M92)</f>
        <v>72</v>
      </c>
      <c r="O92" s="66">
        <v>85</v>
      </c>
      <c r="P92" s="4">
        <f>N92/O92</f>
        <v>0.8470588235294118</v>
      </c>
      <c r="Q92" s="91"/>
      <c r="R92" s="91"/>
      <c r="S92" s="92" t="s">
        <v>544</v>
      </c>
      <c r="T92" s="2" t="s">
        <v>216</v>
      </c>
    </row>
    <row r="93" spans="1:20" ht="75">
      <c r="A93" s="2">
        <v>75</v>
      </c>
      <c r="B93" s="2" t="s">
        <v>16</v>
      </c>
      <c r="C93" s="10" t="s">
        <v>496</v>
      </c>
      <c r="D93" s="2" t="s">
        <v>344</v>
      </c>
      <c r="E93" s="2" t="s">
        <v>146</v>
      </c>
      <c r="F93" s="2" t="s">
        <v>97</v>
      </c>
      <c r="G93" s="2" t="s">
        <v>59</v>
      </c>
      <c r="H93" s="22">
        <v>38578</v>
      </c>
      <c r="I93" s="2" t="s">
        <v>60</v>
      </c>
      <c r="J93" s="2" t="s">
        <v>343</v>
      </c>
      <c r="K93" s="2">
        <v>9</v>
      </c>
      <c r="L93" s="66">
        <v>61</v>
      </c>
      <c r="M93" s="66">
        <v>10</v>
      </c>
      <c r="N93" s="3">
        <f>SUM(L93:M93)</f>
        <v>71</v>
      </c>
      <c r="O93" s="66">
        <v>85</v>
      </c>
      <c r="P93" s="4">
        <v>0.835</v>
      </c>
      <c r="Q93" s="91"/>
      <c r="R93" s="91"/>
      <c r="S93" s="92" t="s">
        <v>545</v>
      </c>
      <c r="T93" s="2" t="s">
        <v>86</v>
      </c>
    </row>
    <row r="94" spans="1:20" ht="75">
      <c r="A94" s="1">
        <v>76</v>
      </c>
      <c r="B94" s="2" t="s">
        <v>16</v>
      </c>
      <c r="C94" s="10" t="s">
        <v>469</v>
      </c>
      <c r="D94" s="10" t="s">
        <v>388</v>
      </c>
      <c r="E94" s="2" t="s">
        <v>202</v>
      </c>
      <c r="F94" s="2" t="s">
        <v>226</v>
      </c>
      <c r="G94" s="2" t="s">
        <v>82</v>
      </c>
      <c r="H94" s="22">
        <v>38425</v>
      </c>
      <c r="I94" s="2" t="s">
        <v>60</v>
      </c>
      <c r="J94" s="2" t="s">
        <v>215</v>
      </c>
      <c r="K94" s="2">
        <v>9</v>
      </c>
      <c r="L94" s="66">
        <v>59</v>
      </c>
      <c r="M94" s="66">
        <v>11</v>
      </c>
      <c r="N94" s="3">
        <f>SUM(L94:M94)</f>
        <v>70</v>
      </c>
      <c r="O94" s="66">
        <v>85</v>
      </c>
      <c r="P94" s="4">
        <f aca="true" t="shared" si="3" ref="P94:P101">N94/O94</f>
        <v>0.8235294117647058</v>
      </c>
      <c r="Q94" s="91"/>
      <c r="R94" s="91"/>
      <c r="S94" s="92" t="s">
        <v>545</v>
      </c>
      <c r="T94" s="2" t="s">
        <v>216</v>
      </c>
    </row>
    <row r="95" spans="1:20" ht="75">
      <c r="A95" s="2">
        <v>77</v>
      </c>
      <c r="B95" s="2" t="s">
        <v>16</v>
      </c>
      <c r="C95" s="10" t="s">
        <v>488</v>
      </c>
      <c r="D95" s="2" t="s">
        <v>335</v>
      </c>
      <c r="E95" s="2" t="s">
        <v>118</v>
      </c>
      <c r="F95" s="2" t="s">
        <v>152</v>
      </c>
      <c r="G95" s="2" t="s">
        <v>82</v>
      </c>
      <c r="H95" s="22">
        <v>38370</v>
      </c>
      <c r="I95" s="2" t="s">
        <v>60</v>
      </c>
      <c r="J95" s="10" t="s">
        <v>323</v>
      </c>
      <c r="K95" s="2">
        <v>9</v>
      </c>
      <c r="L95" s="66">
        <v>60</v>
      </c>
      <c r="M95" s="66">
        <v>10</v>
      </c>
      <c r="N95" s="3">
        <f>SUM(L95:M95)</f>
        <v>70</v>
      </c>
      <c r="O95" s="66">
        <v>85</v>
      </c>
      <c r="P95" s="11">
        <f t="shared" si="3"/>
        <v>0.8235294117647058</v>
      </c>
      <c r="Q95" s="91"/>
      <c r="R95" s="91"/>
      <c r="S95" s="94" t="s">
        <v>545</v>
      </c>
      <c r="T95" s="2" t="s">
        <v>325</v>
      </c>
    </row>
    <row r="96" spans="1:20" ht="75">
      <c r="A96" s="2">
        <v>78</v>
      </c>
      <c r="B96" s="2" t="s">
        <v>16</v>
      </c>
      <c r="C96" s="10" t="s">
        <v>476</v>
      </c>
      <c r="D96" s="2" t="s">
        <v>167</v>
      </c>
      <c r="E96" s="2" t="s">
        <v>168</v>
      </c>
      <c r="F96" s="2" t="s">
        <v>119</v>
      </c>
      <c r="G96" s="2" t="s">
        <v>82</v>
      </c>
      <c r="H96" s="22">
        <v>38643</v>
      </c>
      <c r="I96" s="2" t="s">
        <v>60</v>
      </c>
      <c r="J96" s="2" t="s">
        <v>163</v>
      </c>
      <c r="K96" s="2">
        <v>9</v>
      </c>
      <c r="L96" s="66">
        <v>59</v>
      </c>
      <c r="M96" s="66">
        <v>9</v>
      </c>
      <c r="N96" s="3">
        <f>SUM(L96:M96)</f>
        <v>68</v>
      </c>
      <c r="O96" s="66">
        <v>85</v>
      </c>
      <c r="P96" s="4">
        <f t="shared" si="3"/>
        <v>0.8</v>
      </c>
      <c r="Q96" s="91"/>
      <c r="R96" s="91"/>
      <c r="S96" s="92" t="s">
        <v>545</v>
      </c>
      <c r="T96" s="2" t="s">
        <v>164</v>
      </c>
    </row>
    <row r="97" spans="1:20" ht="112.5">
      <c r="A97" s="1">
        <v>79</v>
      </c>
      <c r="B97" s="2" t="s">
        <v>16</v>
      </c>
      <c r="C97" s="10" t="s">
        <v>466</v>
      </c>
      <c r="D97" s="2" t="s">
        <v>256</v>
      </c>
      <c r="E97" s="2" t="s">
        <v>57</v>
      </c>
      <c r="F97" s="2" t="s">
        <v>97</v>
      </c>
      <c r="G97" s="2" t="s">
        <v>59</v>
      </c>
      <c r="H97" s="22">
        <v>38491</v>
      </c>
      <c r="I97" s="2" t="s">
        <v>60</v>
      </c>
      <c r="J97" s="2" t="s">
        <v>228</v>
      </c>
      <c r="K97" s="2">
        <v>9</v>
      </c>
      <c r="L97" s="66">
        <v>46</v>
      </c>
      <c r="M97" s="66">
        <v>11</v>
      </c>
      <c r="N97" s="3">
        <f>SUM(L97:M97)</f>
        <v>57</v>
      </c>
      <c r="O97" s="66">
        <v>85</v>
      </c>
      <c r="P97" s="4">
        <f t="shared" si="3"/>
        <v>0.6705882352941176</v>
      </c>
      <c r="Q97" s="91"/>
      <c r="R97" s="91"/>
      <c r="S97" s="94" t="s">
        <v>545</v>
      </c>
      <c r="T97" s="2" t="s">
        <v>248</v>
      </c>
    </row>
    <row r="98" spans="1:20" ht="75">
      <c r="A98" s="2">
        <v>80</v>
      </c>
      <c r="B98" s="2" t="s">
        <v>16</v>
      </c>
      <c r="C98" s="10" t="s">
        <v>490</v>
      </c>
      <c r="D98" s="2" t="s">
        <v>336</v>
      </c>
      <c r="E98" s="2" t="s">
        <v>202</v>
      </c>
      <c r="F98" s="2" t="s">
        <v>225</v>
      </c>
      <c r="G98" s="2" t="s">
        <v>82</v>
      </c>
      <c r="H98" s="22">
        <v>38488</v>
      </c>
      <c r="I98" s="2" t="s">
        <v>60</v>
      </c>
      <c r="J98" s="10" t="s">
        <v>323</v>
      </c>
      <c r="K98" s="2">
        <v>9</v>
      </c>
      <c r="L98" s="66">
        <v>42</v>
      </c>
      <c r="M98" s="66">
        <v>12</v>
      </c>
      <c r="N98" s="3">
        <f>SUM(L98:M98)</f>
        <v>54</v>
      </c>
      <c r="O98" s="66">
        <v>85</v>
      </c>
      <c r="P98" s="11">
        <f t="shared" si="3"/>
        <v>0.6352941176470588</v>
      </c>
      <c r="Q98" s="91"/>
      <c r="R98" s="91"/>
      <c r="S98" s="94" t="s">
        <v>545</v>
      </c>
      <c r="T98" s="2" t="s">
        <v>337</v>
      </c>
    </row>
    <row r="99" spans="1:20" ht="75">
      <c r="A99" s="1">
        <v>81</v>
      </c>
      <c r="B99" s="2" t="s">
        <v>16</v>
      </c>
      <c r="C99" s="10" t="s">
        <v>480</v>
      </c>
      <c r="D99" s="2" t="s">
        <v>127</v>
      </c>
      <c r="E99" s="2" t="s">
        <v>88</v>
      </c>
      <c r="F99" s="2" t="s">
        <v>116</v>
      </c>
      <c r="G99" s="2" t="s">
        <v>59</v>
      </c>
      <c r="H99" s="22">
        <v>38650</v>
      </c>
      <c r="I99" s="2" t="s">
        <v>60</v>
      </c>
      <c r="J99" s="2" t="s">
        <v>61</v>
      </c>
      <c r="K99" s="2">
        <v>9</v>
      </c>
      <c r="L99" s="66">
        <v>38</v>
      </c>
      <c r="M99" s="66">
        <v>12</v>
      </c>
      <c r="N99" s="3">
        <f>SUM(L99:M99)</f>
        <v>50</v>
      </c>
      <c r="O99" s="66">
        <v>85</v>
      </c>
      <c r="P99" s="4">
        <f t="shared" si="3"/>
        <v>0.5882352941176471</v>
      </c>
      <c r="Q99" s="91"/>
      <c r="R99" s="91"/>
      <c r="S99" s="92" t="s">
        <v>545</v>
      </c>
      <c r="T99" s="2" t="s">
        <v>128</v>
      </c>
    </row>
    <row r="100" spans="1:20" ht="112.5">
      <c r="A100" s="2">
        <v>82</v>
      </c>
      <c r="B100" s="2" t="s">
        <v>16</v>
      </c>
      <c r="C100" s="10" t="s">
        <v>497</v>
      </c>
      <c r="D100" s="2" t="s">
        <v>253</v>
      </c>
      <c r="E100" s="2" t="s">
        <v>112</v>
      </c>
      <c r="F100" s="2" t="s">
        <v>205</v>
      </c>
      <c r="G100" s="2" t="s">
        <v>82</v>
      </c>
      <c r="H100" s="22">
        <v>38538</v>
      </c>
      <c r="I100" s="2" t="s">
        <v>60</v>
      </c>
      <c r="J100" s="2" t="s">
        <v>228</v>
      </c>
      <c r="K100" s="2">
        <v>9</v>
      </c>
      <c r="L100" s="66">
        <v>50</v>
      </c>
      <c r="M100" s="66"/>
      <c r="N100" s="3">
        <f>SUM(L100:M100)</f>
        <v>50</v>
      </c>
      <c r="O100" s="66">
        <v>85</v>
      </c>
      <c r="P100" s="4">
        <f t="shared" si="3"/>
        <v>0.5882352941176471</v>
      </c>
      <c r="Q100" s="91"/>
      <c r="R100" s="91"/>
      <c r="S100" s="92" t="s">
        <v>545</v>
      </c>
      <c r="T100" s="2" t="s">
        <v>236</v>
      </c>
    </row>
    <row r="101" spans="1:20" ht="56.25">
      <c r="A101" s="2">
        <v>83</v>
      </c>
      <c r="B101" s="2" t="s">
        <v>16</v>
      </c>
      <c r="C101" s="26" t="s">
        <v>498</v>
      </c>
      <c r="D101" s="26" t="s">
        <v>318</v>
      </c>
      <c r="E101" s="26" t="s">
        <v>74</v>
      </c>
      <c r="F101" s="26" t="s">
        <v>97</v>
      </c>
      <c r="G101" s="26" t="s">
        <v>59</v>
      </c>
      <c r="H101" s="23">
        <v>38548</v>
      </c>
      <c r="I101" s="26" t="s">
        <v>60</v>
      </c>
      <c r="J101" s="26" t="s">
        <v>311</v>
      </c>
      <c r="K101" s="26">
        <v>9</v>
      </c>
      <c r="L101" s="68">
        <v>45</v>
      </c>
      <c r="M101" s="68"/>
      <c r="N101" s="3">
        <f>SUM(L101:M101)</f>
        <v>45</v>
      </c>
      <c r="O101" s="66">
        <v>85</v>
      </c>
      <c r="P101" s="24">
        <f t="shared" si="3"/>
        <v>0.5294117647058824</v>
      </c>
      <c r="Q101" s="95"/>
      <c r="R101" s="95"/>
      <c r="S101" s="95"/>
      <c r="T101" s="26" t="s">
        <v>312</v>
      </c>
    </row>
    <row r="102" spans="1:20" ht="75">
      <c r="A102" s="1">
        <v>84</v>
      </c>
      <c r="B102" s="2" t="s">
        <v>16</v>
      </c>
      <c r="C102" s="10" t="s">
        <v>500</v>
      </c>
      <c r="D102" s="2" t="s">
        <v>362</v>
      </c>
      <c r="E102" s="2" t="s">
        <v>75</v>
      </c>
      <c r="F102" s="2" t="s">
        <v>58</v>
      </c>
      <c r="G102" s="2" t="s">
        <v>59</v>
      </c>
      <c r="H102" s="22">
        <v>38664</v>
      </c>
      <c r="I102" s="2" t="s">
        <v>60</v>
      </c>
      <c r="J102" s="2" t="s">
        <v>61</v>
      </c>
      <c r="K102" s="2">
        <v>9</v>
      </c>
      <c r="L102" s="66">
        <v>35</v>
      </c>
      <c r="M102" s="66">
        <v>7</v>
      </c>
      <c r="N102" s="3">
        <f>SUM(L102:M102)</f>
        <v>42</v>
      </c>
      <c r="O102" s="66">
        <v>85</v>
      </c>
      <c r="P102" s="4">
        <v>0.494</v>
      </c>
      <c r="Q102" s="91"/>
      <c r="R102" s="91"/>
      <c r="S102" s="91"/>
      <c r="T102" s="2" t="s">
        <v>128</v>
      </c>
    </row>
    <row r="103" spans="1:20" ht="93.75">
      <c r="A103" s="2">
        <v>85</v>
      </c>
      <c r="B103" s="2" t="s">
        <v>16</v>
      </c>
      <c r="C103" s="10" t="s">
        <v>467</v>
      </c>
      <c r="D103" s="2" t="s">
        <v>156</v>
      </c>
      <c r="E103" s="2" t="s">
        <v>157</v>
      </c>
      <c r="F103" s="2" t="s">
        <v>158</v>
      </c>
      <c r="G103" s="2" t="s">
        <v>82</v>
      </c>
      <c r="H103" s="22">
        <v>38675</v>
      </c>
      <c r="I103" s="2" t="s">
        <v>60</v>
      </c>
      <c r="J103" s="2" t="s">
        <v>138</v>
      </c>
      <c r="K103" s="2">
        <v>9</v>
      </c>
      <c r="L103" s="66">
        <v>33</v>
      </c>
      <c r="M103" s="66">
        <v>7</v>
      </c>
      <c r="N103" s="3">
        <f>SUM(L103:M103)</f>
        <v>40</v>
      </c>
      <c r="O103" s="66">
        <v>85</v>
      </c>
      <c r="P103" s="4">
        <f>N103/O103</f>
        <v>0.47058823529411764</v>
      </c>
      <c r="Q103" s="91"/>
      <c r="R103" s="91"/>
      <c r="S103" s="92"/>
      <c r="T103" s="2" t="s">
        <v>141</v>
      </c>
    </row>
    <row r="104" spans="1:20" ht="75">
      <c r="A104" s="1">
        <v>86</v>
      </c>
      <c r="B104" s="2" t="s">
        <v>16</v>
      </c>
      <c r="C104" s="10" t="s">
        <v>468</v>
      </c>
      <c r="D104" s="10" t="s">
        <v>125</v>
      </c>
      <c r="E104" s="10" t="s">
        <v>126</v>
      </c>
      <c r="F104" s="10" t="s">
        <v>73</v>
      </c>
      <c r="G104" s="10" t="s">
        <v>59</v>
      </c>
      <c r="H104" s="23">
        <v>38484</v>
      </c>
      <c r="I104" s="10" t="s">
        <v>60</v>
      </c>
      <c r="J104" s="10" t="s">
        <v>61</v>
      </c>
      <c r="K104" s="10">
        <v>9</v>
      </c>
      <c r="L104" s="67">
        <v>29</v>
      </c>
      <c r="M104" s="67">
        <v>11</v>
      </c>
      <c r="N104" s="3">
        <f>SUM(L104:M104)</f>
        <v>40</v>
      </c>
      <c r="O104" s="66">
        <v>85</v>
      </c>
      <c r="P104" s="24">
        <f>N104/O104</f>
        <v>0.47058823529411764</v>
      </c>
      <c r="Q104" s="93"/>
      <c r="R104" s="93"/>
      <c r="S104" s="92"/>
      <c r="T104" s="10" t="s">
        <v>107</v>
      </c>
    </row>
    <row r="105" spans="1:20" ht="75">
      <c r="A105" s="2">
        <v>87</v>
      </c>
      <c r="B105" s="2" t="s">
        <v>16</v>
      </c>
      <c r="C105" s="10" t="s">
        <v>473</v>
      </c>
      <c r="D105" s="10" t="s">
        <v>122</v>
      </c>
      <c r="E105" s="10" t="s">
        <v>123</v>
      </c>
      <c r="F105" s="10" t="s">
        <v>124</v>
      </c>
      <c r="G105" s="10" t="s">
        <v>82</v>
      </c>
      <c r="H105" s="23">
        <v>38591</v>
      </c>
      <c r="I105" s="10" t="s">
        <v>60</v>
      </c>
      <c r="J105" s="10" t="s">
        <v>61</v>
      </c>
      <c r="K105" s="10">
        <v>9</v>
      </c>
      <c r="L105" s="67">
        <v>30</v>
      </c>
      <c r="M105" s="67">
        <v>8</v>
      </c>
      <c r="N105" s="3">
        <f>SUM(L105:M105)</f>
        <v>38</v>
      </c>
      <c r="O105" s="66">
        <v>85</v>
      </c>
      <c r="P105" s="24">
        <f>N105/O105</f>
        <v>0.4470588235294118</v>
      </c>
      <c r="Q105" s="93"/>
      <c r="R105" s="93"/>
      <c r="S105" s="92"/>
      <c r="T105" s="10" t="s">
        <v>86</v>
      </c>
    </row>
    <row r="106" spans="1:20" ht="75">
      <c r="A106" s="2">
        <v>88</v>
      </c>
      <c r="B106" s="10" t="s">
        <v>16</v>
      </c>
      <c r="C106" s="10" t="s">
        <v>493</v>
      </c>
      <c r="D106" s="2" t="s">
        <v>211</v>
      </c>
      <c r="E106" s="2" t="s">
        <v>185</v>
      </c>
      <c r="F106" s="2" t="s">
        <v>102</v>
      </c>
      <c r="G106" s="2" t="s">
        <v>59</v>
      </c>
      <c r="H106" s="22">
        <v>38582</v>
      </c>
      <c r="I106" s="2" t="s">
        <v>60</v>
      </c>
      <c r="J106" s="2" t="s">
        <v>188</v>
      </c>
      <c r="K106" s="2">
        <v>9</v>
      </c>
      <c r="L106" s="66">
        <v>26</v>
      </c>
      <c r="M106" s="66">
        <v>8</v>
      </c>
      <c r="N106" s="3">
        <f>SUM(L106:M106)</f>
        <v>34</v>
      </c>
      <c r="O106" s="66">
        <v>85</v>
      </c>
      <c r="P106" s="4">
        <f>N106/O106</f>
        <v>0.4</v>
      </c>
      <c r="Q106" s="91"/>
      <c r="R106" s="91"/>
      <c r="S106" s="91"/>
      <c r="T106" s="2" t="s">
        <v>207</v>
      </c>
    </row>
    <row r="107" spans="1:20" ht="75">
      <c r="A107" s="1">
        <v>89</v>
      </c>
      <c r="B107" s="10" t="s">
        <v>16</v>
      </c>
      <c r="C107" s="10" t="s">
        <v>481</v>
      </c>
      <c r="D107" s="43" t="s">
        <v>381</v>
      </c>
      <c r="E107" s="43" t="s">
        <v>382</v>
      </c>
      <c r="F107" s="43" t="s">
        <v>383</v>
      </c>
      <c r="G107" s="43" t="s">
        <v>82</v>
      </c>
      <c r="H107" s="64">
        <v>38500</v>
      </c>
      <c r="I107" s="43" t="s">
        <v>60</v>
      </c>
      <c r="J107" s="43" t="s">
        <v>274</v>
      </c>
      <c r="K107" s="65">
        <v>9</v>
      </c>
      <c r="L107" s="66">
        <v>26</v>
      </c>
      <c r="M107" s="66">
        <v>7</v>
      </c>
      <c r="N107" s="3">
        <f>SUM(L107:M107)</f>
        <v>33</v>
      </c>
      <c r="O107" s="66">
        <v>85</v>
      </c>
      <c r="P107" s="4">
        <v>0.388</v>
      </c>
      <c r="Q107" s="91"/>
      <c r="R107" s="91"/>
      <c r="S107" s="91"/>
      <c r="T107" s="43" t="s">
        <v>284</v>
      </c>
    </row>
    <row r="108" spans="1:20" ht="112.5">
      <c r="A108" s="2">
        <v>90</v>
      </c>
      <c r="B108" s="2" t="s">
        <v>16</v>
      </c>
      <c r="C108" s="10" t="s">
        <v>479</v>
      </c>
      <c r="D108" s="2" t="s">
        <v>257</v>
      </c>
      <c r="E108" s="2" t="s">
        <v>258</v>
      </c>
      <c r="F108" s="2" t="s">
        <v>259</v>
      </c>
      <c r="G108" s="2" t="s">
        <v>59</v>
      </c>
      <c r="H108" s="22">
        <v>38661</v>
      </c>
      <c r="I108" s="2" t="s">
        <v>60</v>
      </c>
      <c r="J108" s="2" t="s">
        <v>228</v>
      </c>
      <c r="K108" s="2">
        <v>9</v>
      </c>
      <c r="L108" s="66">
        <v>26</v>
      </c>
      <c r="M108" s="66">
        <v>6</v>
      </c>
      <c r="N108" s="3">
        <f>SUM(L108:M108)</f>
        <v>32</v>
      </c>
      <c r="O108" s="66">
        <v>85</v>
      </c>
      <c r="P108" s="4">
        <f>N108/O108</f>
        <v>0.3764705882352941</v>
      </c>
      <c r="Q108" s="91"/>
      <c r="R108" s="91"/>
      <c r="S108" s="94"/>
      <c r="T108" s="2" t="s">
        <v>236</v>
      </c>
    </row>
    <row r="109" spans="1:20" ht="75">
      <c r="A109" s="2">
        <v>91</v>
      </c>
      <c r="B109" s="10" t="s">
        <v>16</v>
      </c>
      <c r="C109" s="10" t="s">
        <v>483</v>
      </c>
      <c r="D109" s="2" t="s">
        <v>131</v>
      </c>
      <c r="E109" s="2" t="s">
        <v>74</v>
      </c>
      <c r="F109" s="2" t="s">
        <v>76</v>
      </c>
      <c r="G109" s="12" t="s">
        <v>59</v>
      </c>
      <c r="H109" s="22">
        <v>38466</v>
      </c>
      <c r="I109" s="2" t="s">
        <v>60</v>
      </c>
      <c r="J109" s="2" t="s">
        <v>61</v>
      </c>
      <c r="K109" s="2">
        <v>9</v>
      </c>
      <c r="L109" s="66">
        <v>27</v>
      </c>
      <c r="M109" s="66">
        <v>5</v>
      </c>
      <c r="N109" s="3">
        <f>SUM(L109:M109)</f>
        <v>32</v>
      </c>
      <c r="O109" s="66">
        <v>85</v>
      </c>
      <c r="P109" s="4">
        <f>N109/O109</f>
        <v>0.3764705882352941</v>
      </c>
      <c r="Q109" s="91"/>
      <c r="R109" s="91"/>
      <c r="S109" s="94"/>
      <c r="T109" s="2" t="s">
        <v>128</v>
      </c>
    </row>
    <row r="110" spans="1:20" ht="112.5">
      <c r="A110" s="1">
        <v>92</v>
      </c>
      <c r="B110" s="2" t="s">
        <v>16</v>
      </c>
      <c r="C110" s="10" t="s">
        <v>494</v>
      </c>
      <c r="D110" s="2" t="s">
        <v>260</v>
      </c>
      <c r="E110" s="2" t="s">
        <v>261</v>
      </c>
      <c r="F110" s="2" t="s">
        <v>225</v>
      </c>
      <c r="G110" s="2" t="s">
        <v>82</v>
      </c>
      <c r="H110" s="22">
        <v>38675</v>
      </c>
      <c r="I110" s="2" t="s">
        <v>60</v>
      </c>
      <c r="J110" s="2" t="s">
        <v>228</v>
      </c>
      <c r="K110" s="2">
        <v>9</v>
      </c>
      <c r="L110" s="66">
        <v>26</v>
      </c>
      <c r="M110" s="66">
        <v>6</v>
      </c>
      <c r="N110" s="3">
        <f>SUM(L110:M110)</f>
        <v>32</v>
      </c>
      <c r="O110" s="66">
        <v>85</v>
      </c>
      <c r="P110" s="4">
        <f>N110/O110</f>
        <v>0.3764705882352941</v>
      </c>
      <c r="Q110" s="91"/>
      <c r="R110" s="91"/>
      <c r="S110" s="94"/>
      <c r="T110" s="2" t="s">
        <v>236</v>
      </c>
    </row>
    <row r="111" spans="1:20" ht="75">
      <c r="A111" s="2">
        <v>93</v>
      </c>
      <c r="B111" s="10" t="s">
        <v>16</v>
      </c>
      <c r="C111" s="10" t="s">
        <v>499</v>
      </c>
      <c r="D111" s="43" t="s">
        <v>384</v>
      </c>
      <c r="E111" s="43" t="s">
        <v>385</v>
      </c>
      <c r="F111" s="43" t="s">
        <v>386</v>
      </c>
      <c r="G111" s="43" t="s">
        <v>82</v>
      </c>
      <c r="H111" s="64">
        <v>38677</v>
      </c>
      <c r="I111" s="43" t="s">
        <v>60</v>
      </c>
      <c r="J111" s="43" t="s">
        <v>274</v>
      </c>
      <c r="K111" s="65">
        <v>9</v>
      </c>
      <c r="L111" s="66">
        <v>24</v>
      </c>
      <c r="M111" s="66">
        <v>3</v>
      </c>
      <c r="N111" s="3">
        <f>SUM(L111:M111)</f>
        <v>27</v>
      </c>
      <c r="O111" s="66">
        <v>85</v>
      </c>
      <c r="P111" s="4">
        <v>0.318</v>
      </c>
      <c r="Q111" s="91"/>
      <c r="R111" s="91"/>
      <c r="S111" s="91"/>
      <c r="T111" s="43" t="s">
        <v>284</v>
      </c>
    </row>
    <row r="112" spans="1:20" ht="75">
      <c r="A112" s="1">
        <v>94</v>
      </c>
      <c r="B112" s="2" t="s">
        <v>16</v>
      </c>
      <c r="C112" s="10" t="s">
        <v>484</v>
      </c>
      <c r="D112" s="10" t="s">
        <v>129</v>
      </c>
      <c r="E112" s="10" t="s">
        <v>130</v>
      </c>
      <c r="F112" s="10" t="s">
        <v>58</v>
      </c>
      <c r="G112" s="10" t="s">
        <v>59</v>
      </c>
      <c r="H112" s="23">
        <v>38663</v>
      </c>
      <c r="I112" s="10" t="s">
        <v>60</v>
      </c>
      <c r="J112" s="10" t="s">
        <v>61</v>
      </c>
      <c r="K112" s="10">
        <v>9</v>
      </c>
      <c r="L112" s="67">
        <v>21</v>
      </c>
      <c r="M112" s="67">
        <v>5</v>
      </c>
      <c r="N112" s="3">
        <f>SUM(L112:M112)</f>
        <v>26</v>
      </c>
      <c r="O112" s="66">
        <v>85</v>
      </c>
      <c r="P112" s="24">
        <f>N112/O112</f>
        <v>0.3058823529411765</v>
      </c>
      <c r="Q112" s="93"/>
      <c r="R112" s="93"/>
      <c r="S112" s="94"/>
      <c r="T112" s="2" t="s">
        <v>128</v>
      </c>
    </row>
    <row r="113" spans="1:20" ht="112.5">
      <c r="A113" s="2">
        <v>95</v>
      </c>
      <c r="B113" s="2" t="s">
        <v>16</v>
      </c>
      <c r="C113" s="10" t="s">
        <v>474</v>
      </c>
      <c r="D113" s="2" t="s">
        <v>254</v>
      </c>
      <c r="E113" s="2" t="s">
        <v>255</v>
      </c>
      <c r="F113" s="2" t="s">
        <v>102</v>
      </c>
      <c r="G113" s="2" t="s">
        <v>59</v>
      </c>
      <c r="H113" s="22">
        <v>38433</v>
      </c>
      <c r="I113" s="2" t="s">
        <v>60</v>
      </c>
      <c r="J113" s="2" t="s">
        <v>228</v>
      </c>
      <c r="K113" s="2">
        <v>9</v>
      </c>
      <c r="L113" s="66">
        <v>15</v>
      </c>
      <c r="M113" s="66">
        <v>9</v>
      </c>
      <c r="N113" s="3">
        <f>SUM(L113:M113)</f>
        <v>24</v>
      </c>
      <c r="O113" s="66">
        <v>85</v>
      </c>
      <c r="P113" s="4">
        <f>N113/O113</f>
        <v>0.2823529411764706</v>
      </c>
      <c r="Q113" s="91"/>
      <c r="R113" s="91"/>
      <c r="S113" s="94"/>
      <c r="T113" s="2" t="s">
        <v>248</v>
      </c>
    </row>
    <row r="114" spans="1:20" ht="75">
      <c r="A114" s="2">
        <v>96</v>
      </c>
      <c r="B114" s="2" t="s">
        <v>16</v>
      </c>
      <c r="C114" s="10" t="s">
        <v>471</v>
      </c>
      <c r="D114" s="2" t="s">
        <v>363</v>
      </c>
      <c r="E114" s="2" t="s">
        <v>364</v>
      </c>
      <c r="F114" s="2" t="s">
        <v>365</v>
      </c>
      <c r="G114" s="2" t="s">
        <v>82</v>
      </c>
      <c r="H114" s="22">
        <v>38263</v>
      </c>
      <c r="I114" s="2" t="s">
        <v>60</v>
      </c>
      <c r="J114" s="2" t="s">
        <v>274</v>
      </c>
      <c r="K114" s="2">
        <v>9</v>
      </c>
      <c r="L114" s="66">
        <v>23</v>
      </c>
      <c r="M114" s="66"/>
      <c r="N114" s="3">
        <f>SUM(L114:M114)</f>
        <v>23</v>
      </c>
      <c r="O114" s="66">
        <v>85</v>
      </c>
      <c r="P114" s="4">
        <f>P44</f>
        <v>0.27058823529411763</v>
      </c>
      <c r="Q114" s="91"/>
      <c r="R114" s="91"/>
      <c r="S114" s="91"/>
      <c r="T114" s="2" t="s">
        <v>281</v>
      </c>
    </row>
    <row r="115" spans="1:20" ht="75">
      <c r="A115" s="1">
        <v>97</v>
      </c>
      <c r="B115" s="2" t="s">
        <v>16</v>
      </c>
      <c r="C115" s="10" t="s">
        <v>485</v>
      </c>
      <c r="D115" s="2" t="s">
        <v>355</v>
      </c>
      <c r="E115" s="2" t="s">
        <v>120</v>
      </c>
      <c r="F115" s="2" t="s">
        <v>69</v>
      </c>
      <c r="G115" s="2" t="s">
        <v>59</v>
      </c>
      <c r="H115" s="22">
        <v>38428</v>
      </c>
      <c r="I115" s="2" t="s">
        <v>60</v>
      </c>
      <c r="J115" s="2" t="s">
        <v>356</v>
      </c>
      <c r="K115" s="2">
        <v>9</v>
      </c>
      <c r="L115" s="66">
        <v>17</v>
      </c>
      <c r="M115" s="66">
        <v>6</v>
      </c>
      <c r="N115" s="3">
        <f>SUM(L115:M115)</f>
        <v>23</v>
      </c>
      <c r="O115" s="66">
        <v>85</v>
      </c>
      <c r="P115" s="4">
        <v>0.271</v>
      </c>
      <c r="Q115" s="91"/>
      <c r="R115" s="91"/>
      <c r="S115" s="91"/>
      <c r="T115" s="2" t="s">
        <v>366</v>
      </c>
    </row>
    <row r="116" spans="1:20" ht="75">
      <c r="A116" s="2">
        <v>98</v>
      </c>
      <c r="B116" s="10" t="s">
        <v>16</v>
      </c>
      <c r="C116" s="10" t="s">
        <v>489</v>
      </c>
      <c r="D116" s="43" t="s">
        <v>389</v>
      </c>
      <c r="E116" s="43" t="s">
        <v>169</v>
      </c>
      <c r="F116" s="43" t="s">
        <v>377</v>
      </c>
      <c r="G116" s="43" t="s">
        <v>59</v>
      </c>
      <c r="H116" s="64">
        <v>38358</v>
      </c>
      <c r="I116" s="43" t="s">
        <v>60</v>
      </c>
      <c r="J116" s="43" t="s">
        <v>163</v>
      </c>
      <c r="K116" s="43">
        <v>9</v>
      </c>
      <c r="L116" s="67">
        <v>21</v>
      </c>
      <c r="M116" s="67">
        <v>2</v>
      </c>
      <c r="N116" s="76">
        <v>23</v>
      </c>
      <c r="O116" s="66">
        <v>85</v>
      </c>
      <c r="P116" s="24">
        <v>0.271</v>
      </c>
      <c r="Q116" s="93"/>
      <c r="R116" s="93"/>
      <c r="S116" s="93"/>
      <c r="T116" s="43" t="s">
        <v>164</v>
      </c>
    </row>
    <row r="117" spans="1:20" ht="75">
      <c r="A117" s="1">
        <v>99</v>
      </c>
      <c r="B117" s="2" t="s">
        <v>16</v>
      </c>
      <c r="C117" s="10" t="s">
        <v>475</v>
      </c>
      <c r="D117" s="2" t="s">
        <v>295</v>
      </c>
      <c r="E117" s="2" t="s">
        <v>296</v>
      </c>
      <c r="F117" s="2" t="s">
        <v>119</v>
      </c>
      <c r="G117" s="2" t="s">
        <v>82</v>
      </c>
      <c r="H117" s="22">
        <v>38685</v>
      </c>
      <c r="I117" s="2" t="s">
        <v>60</v>
      </c>
      <c r="J117" s="2" t="s">
        <v>274</v>
      </c>
      <c r="K117" s="21">
        <v>9</v>
      </c>
      <c r="L117" s="66">
        <v>18</v>
      </c>
      <c r="M117" s="66"/>
      <c r="N117" s="3">
        <f>SUM(L117:M117)</f>
        <v>18</v>
      </c>
      <c r="O117" s="66">
        <v>85</v>
      </c>
      <c r="P117" s="4">
        <f>N117/O117</f>
        <v>0.21176470588235294</v>
      </c>
      <c r="Q117" s="91"/>
      <c r="R117" s="91"/>
      <c r="S117" s="91"/>
      <c r="T117" s="2" t="s">
        <v>284</v>
      </c>
    </row>
    <row r="118" spans="1:20" ht="56.25">
      <c r="A118" s="2">
        <v>100</v>
      </c>
      <c r="B118" s="2" t="s">
        <v>16</v>
      </c>
      <c r="C118" s="26" t="s">
        <v>491</v>
      </c>
      <c r="D118" s="26" t="s">
        <v>315</v>
      </c>
      <c r="E118" s="26" t="s">
        <v>176</v>
      </c>
      <c r="F118" s="26" t="s">
        <v>152</v>
      </c>
      <c r="G118" s="26" t="s">
        <v>82</v>
      </c>
      <c r="H118" s="23">
        <v>38412</v>
      </c>
      <c r="I118" s="26" t="s">
        <v>60</v>
      </c>
      <c r="J118" s="26" t="s">
        <v>311</v>
      </c>
      <c r="K118" s="26">
        <v>9</v>
      </c>
      <c r="L118" s="68">
        <v>18</v>
      </c>
      <c r="M118" s="68"/>
      <c r="N118" s="3">
        <f>SUM(L118:M118)</f>
        <v>18</v>
      </c>
      <c r="O118" s="66">
        <v>85</v>
      </c>
      <c r="P118" s="24">
        <f>N118/O118</f>
        <v>0.21176470588235294</v>
      </c>
      <c r="Q118" s="95"/>
      <c r="R118" s="95"/>
      <c r="S118" s="95"/>
      <c r="T118" s="26" t="s">
        <v>312</v>
      </c>
    </row>
    <row r="119" spans="1:20" ht="56.25">
      <c r="A119" s="2">
        <v>101</v>
      </c>
      <c r="B119" s="2" t="s">
        <v>16</v>
      </c>
      <c r="C119" s="10" t="s">
        <v>487</v>
      </c>
      <c r="D119" s="26" t="s">
        <v>359</v>
      </c>
      <c r="E119" s="26" t="s">
        <v>360</v>
      </c>
      <c r="F119" s="26" t="s">
        <v>361</v>
      </c>
      <c r="G119" s="26" t="s">
        <v>82</v>
      </c>
      <c r="H119" s="23">
        <v>38449</v>
      </c>
      <c r="I119" s="26" t="s">
        <v>60</v>
      </c>
      <c r="J119" s="26" t="s">
        <v>311</v>
      </c>
      <c r="K119" s="2">
        <v>9</v>
      </c>
      <c r="L119" s="66">
        <v>17</v>
      </c>
      <c r="M119" s="66"/>
      <c r="N119" s="3">
        <f>SUM(L119:M119)</f>
        <v>17</v>
      </c>
      <c r="O119" s="66">
        <v>85</v>
      </c>
      <c r="P119" s="4">
        <v>0.2</v>
      </c>
      <c r="Q119" s="91"/>
      <c r="R119" s="91"/>
      <c r="S119" s="91"/>
      <c r="T119" s="26" t="s">
        <v>312</v>
      </c>
    </row>
    <row r="120" spans="1:20" ht="75">
      <c r="A120" s="1">
        <v>102</v>
      </c>
      <c r="B120" s="2" t="s">
        <v>16</v>
      </c>
      <c r="C120" s="10" t="s">
        <v>495</v>
      </c>
      <c r="D120" s="2" t="s">
        <v>294</v>
      </c>
      <c r="E120" s="2" t="s">
        <v>70</v>
      </c>
      <c r="F120" s="2" t="s">
        <v>58</v>
      </c>
      <c r="G120" s="2" t="s">
        <v>59</v>
      </c>
      <c r="H120" s="22">
        <v>38386</v>
      </c>
      <c r="I120" s="2" t="s">
        <v>60</v>
      </c>
      <c r="J120" s="2" t="s">
        <v>274</v>
      </c>
      <c r="K120" s="21">
        <v>9</v>
      </c>
      <c r="L120" s="66">
        <v>17</v>
      </c>
      <c r="M120" s="66"/>
      <c r="N120" s="3">
        <f>SUM(L120:M120)</f>
        <v>17</v>
      </c>
      <c r="O120" s="66">
        <v>85</v>
      </c>
      <c r="P120" s="4">
        <f>N120/O120</f>
        <v>0.2</v>
      </c>
      <c r="Q120" s="91"/>
      <c r="R120" s="91"/>
      <c r="S120" s="94"/>
      <c r="T120" s="2" t="s">
        <v>284</v>
      </c>
    </row>
    <row r="121" spans="1:20" ht="93.75">
      <c r="A121" s="2">
        <v>103</v>
      </c>
      <c r="B121" s="2" t="s">
        <v>16</v>
      </c>
      <c r="C121" s="10" t="s">
        <v>478</v>
      </c>
      <c r="D121" s="2" t="s">
        <v>159</v>
      </c>
      <c r="E121" s="2" t="s">
        <v>88</v>
      </c>
      <c r="F121" s="2" t="s">
        <v>160</v>
      </c>
      <c r="G121" s="2" t="s">
        <v>59</v>
      </c>
      <c r="H121" s="22">
        <v>38595</v>
      </c>
      <c r="I121" s="2" t="s">
        <v>60</v>
      </c>
      <c r="J121" s="2" t="s">
        <v>138</v>
      </c>
      <c r="K121" s="2">
        <v>9</v>
      </c>
      <c r="L121" s="66">
        <v>16</v>
      </c>
      <c r="M121" s="66"/>
      <c r="N121" s="3">
        <f>SUM(L121:M121)</f>
        <v>16</v>
      </c>
      <c r="O121" s="66">
        <v>85</v>
      </c>
      <c r="P121" s="4">
        <f>N121/O121</f>
        <v>0.18823529411764706</v>
      </c>
      <c r="Q121" s="91"/>
      <c r="R121" s="91"/>
      <c r="S121" s="91"/>
      <c r="T121" s="2" t="s">
        <v>141</v>
      </c>
    </row>
    <row r="122" spans="1:20" ht="112.5">
      <c r="A122" s="1">
        <v>104</v>
      </c>
      <c r="B122" s="2" t="s">
        <v>16</v>
      </c>
      <c r="C122" s="10" t="s">
        <v>486</v>
      </c>
      <c r="D122" s="2" t="s">
        <v>357</v>
      </c>
      <c r="E122" s="2" t="s">
        <v>130</v>
      </c>
      <c r="F122" s="2" t="s">
        <v>358</v>
      </c>
      <c r="G122" s="2" t="s">
        <v>59</v>
      </c>
      <c r="H122" s="22">
        <v>38435</v>
      </c>
      <c r="I122" s="2" t="s">
        <v>60</v>
      </c>
      <c r="J122" s="2" t="s">
        <v>228</v>
      </c>
      <c r="K122" s="2">
        <v>9</v>
      </c>
      <c r="L122" s="66">
        <v>12</v>
      </c>
      <c r="M122" s="66"/>
      <c r="N122" s="3">
        <f>SUM(L122:M122)</f>
        <v>12</v>
      </c>
      <c r="O122" s="66">
        <v>85</v>
      </c>
      <c r="P122" s="4">
        <v>0.141</v>
      </c>
      <c r="Q122" s="91"/>
      <c r="R122" s="91"/>
      <c r="S122" s="91"/>
      <c r="T122" s="2" t="s">
        <v>230</v>
      </c>
    </row>
    <row r="123" spans="1:20" ht="93.75">
      <c r="A123" s="2">
        <v>105</v>
      </c>
      <c r="B123" s="10" t="s">
        <v>16</v>
      </c>
      <c r="C123" s="10" t="s">
        <v>501</v>
      </c>
      <c r="D123" s="43" t="s">
        <v>390</v>
      </c>
      <c r="E123" s="43" t="s">
        <v>95</v>
      </c>
      <c r="F123" s="43" t="s">
        <v>105</v>
      </c>
      <c r="G123" s="43" t="s">
        <v>59</v>
      </c>
      <c r="H123" s="64">
        <v>38671</v>
      </c>
      <c r="I123" s="43" t="s">
        <v>60</v>
      </c>
      <c r="J123" s="43" t="s">
        <v>138</v>
      </c>
      <c r="K123" s="43">
        <v>9</v>
      </c>
      <c r="L123" s="67">
        <v>6</v>
      </c>
      <c r="M123" s="67">
        <v>6</v>
      </c>
      <c r="N123" s="76">
        <v>12</v>
      </c>
      <c r="O123" s="66">
        <v>85</v>
      </c>
      <c r="P123" s="24">
        <v>0.141</v>
      </c>
      <c r="Q123" s="93"/>
      <c r="R123" s="93"/>
      <c r="S123" s="93"/>
      <c r="T123" s="43" t="s">
        <v>141</v>
      </c>
    </row>
    <row r="124" spans="1:20" ht="75">
      <c r="A124" s="2">
        <v>106</v>
      </c>
      <c r="B124" s="2" t="s">
        <v>16</v>
      </c>
      <c r="C124" s="10" t="s">
        <v>482</v>
      </c>
      <c r="D124" s="2" t="s">
        <v>132</v>
      </c>
      <c r="E124" s="2" t="s">
        <v>74</v>
      </c>
      <c r="F124" s="2" t="s">
        <v>73</v>
      </c>
      <c r="G124" s="2" t="s">
        <v>59</v>
      </c>
      <c r="H124" s="22">
        <v>38364</v>
      </c>
      <c r="I124" s="2" t="s">
        <v>60</v>
      </c>
      <c r="J124" s="2" t="s">
        <v>61</v>
      </c>
      <c r="K124" s="2">
        <v>9</v>
      </c>
      <c r="L124" s="66">
        <v>10</v>
      </c>
      <c r="M124" s="66"/>
      <c r="N124" s="3">
        <f>SUM(L124:M124)</f>
        <v>10</v>
      </c>
      <c r="O124" s="66">
        <v>85</v>
      </c>
      <c r="P124" s="4">
        <f aca="true" t="shared" si="4" ref="P124:P129">N124/O124</f>
        <v>0.11764705882352941</v>
      </c>
      <c r="Q124" s="91"/>
      <c r="R124" s="91"/>
      <c r="S124" s="91"/>
      <c r="T124" s="2" t="s">
        <v>128</v>
      </c>
    </row>
    <row r="125" spans="1:20" ht="112.5">
      <c r="A125" s="1">
        <v>107</v>
      </c>
      <c r="B125" s="2" t="s">
        <v>16</v>
      </c>
      <c r="C125" s="10" t="s">
        <v>472</v>
      </c>
      <c r="D125" s="2" t="s">
        <v>262</v>
      </c>
      <c r="E125" s="2" t="s">
        <v>263</v>
      </c>
      <c r="F125" s="2" t="s">
        <v>78</v>
      </c>
      <c r="G125" s="2" t="s">
        <v>59</v>
      </c>
      <c r="H125" s="22">
        <v>38649</v>
      </c>
      <c r="I125" s="2" t="s">
        <v>60</v>
      </c>
      <c r="J125" s="2" t="s">
        <v>228</v>
      </c>
      <c r="K125" s="2">
        <v>9</v>
      </c>
      <c r="L125" s="66">
        <v>8</v>
      </c>
      <c r="M125" s="66"/>
      <c r="N125" s="3">
        <f>SUM(L125:M125)</f>
        <v>8</v>
      </c>
      <c r="O125" s="66">
        <v>85</v>
      </c>
      <c r="P125" s="4">
        <f t="shared" si="4"/>
        <v>0.09411764705882353</v>
      </c>
      <c r="Q125" s="91"/>
      <c r="R125" s="91"/>
      <c r="S125" s="91"/>
      <c r="T125" s="2" t="s">
        <v>230</v>
      </c>
    </row>
    <row r="126" spans="1:20" ht="75">
      <c r="A126" s="2">
        <v>108</v>
      </c>
      <c r="B126" s="2" t="s">
        <v>16</v>
      </c>
      <c r="C126" s="10" t="s">
        <v>506</v>
      </c>
      <c r="D126" s="2" t="s">
        <v>212</v>
      </c>
      <c r="E126" s="2" t="s">
        <v>133</v>
      </c>
      <c r="F126" s="2" t="s">
        <v>58</v>
      </c>
      <c r="G126" s="2" t="s">
        <v>59</v>
      </c>
      <c r="H126" s="22">
        <v>38336</v>
      </c>
      <c r="I126" s="2" t="s">
        <v>60</v>
      </c>
      <c r="J126" s="2" t="s">
        <v>188</v>
      </c>
      <c r="K126" s="2">
        <v>10</v>
      </c>
      <c r="L126" s="66">
        <v>57</v>
      </c>
      <c r="M126" s="66">
        <v>13</v>
      </c>
      <c r="N126" s="3">
        <f>SUM(L126:M126)</f>
        <v>70</v>
      </c>
      <c r="O126" s="66">
        <v>85</v>
      </c>
      <c r="P126" s="4">
        <f t="shared" si="4"/>
        <v>0.8235294117647058</v>
      </c>
      <c r="Q126" s="91"/>
      <c r="R126" s="91"/>
      <c r="S126" s="92" t="s">
        <v>544</v>
      </c>
      <c r="T126" s="2" t="s">
        <v>206</v>
      </c>
    </row>
    <row r="127" spans="1:20" ht="75">
      <c r="A127" s="2">
        <v>109</v>
      </c>
      <c r="B127" s="10" t="s">
        <v>16</v>
      </c>
      <c r="C127" s="10" t="s">
        <v>509</v>
      </c>
      <c r="D127" s="2" t="s">
        <v>213</v>
      </c>
      <c r="E127" s="2" t="s">
        <v>94</v>
      </c>
      <c r="F127" s="2" t="s">
        <v>105</v>
      </c>
      <c r="G127" s="2" t="s">
        <v>59</v>
      </c>
      <c r="H127" s="22">
        <v>38139</v>
      </c>
      <c r="I127" s="2" t="s">
        <v>60</v>
      </c>
      <c r="J127" s="2" t="s">
        <v>188</v>
      </c>
      <c r="K127" s="2">
        <v>10</v>
      </c>
      <c r="L127" s="66">
        <v>53</v>
      </c>
      <c r="M127" s="66">
        <v>13</v>
      </c>
      <c r="N127" s="3">
        <f>SUM(L127:M127)</f>
        <v>66</v>
      </c>
      <c r="O127" s="66">
        <v>85</v>
      </c>
      <c r="P127" s="4">
        <f t="shared" si="4"/>
        <v>0.7764705882352941</v>
      </c>
      <c r="Q127" s="91"/>
      <c r="R127" s="91"/>
      <c r="S127" s="92" t="s">
        <v>544</v>
      </c>
      <c r="T127" s="2" t="s">
        <v>207</v>
      </c>
    </row>
    <row r="128" spans="1:20" ht="75">
      <c r="A128" s="1">
        <v>110</v>
      </c>
      <c r="B128" s="2" t="s">
        <v>16</v>
      </c>
      <c r="C128" s="10" t="s">
        <v>511</v>
      </c>
      <c r="D128" s="2" t="s">
        <v>214</v>
      </c>
      <c r="E128" s="2" t="s">
        <v>94</v>
      </c>
      <c r="F128" s="2" t="s">
        <v>78</v>
      </c>
      <c r="G128" s="2" t="s">
        <v>59</v>
      </c>
      <c r="H128" s="22">
        <v>38274</v>
      </c>
      <c r="I128" s="2" t="s">
        <v>60</v>
      </c>
      <c r="J128" s="2" t="s">
        <v>188</v>
      </c>
      <c r="K128" s="2">
        <v>10</v>
      </c>
      <c r="L128" s="66">
        <v>53</v>
      </c>
      <c r="M128" s="66">
        <v>12</v>
      </c>
      <c r="N128" s="3">
        <f>SUM(L128:M128)</f>
        <v>65</v>
      </c>
      <c r="O128" s="66">
        <v>85</v>
      </c>
      <c r="P128" s="4">
        <f t="shared" si="4"/>
        <v>0.7647058823529411</v>
      </c>
      <c r="Q128" s="91"/>
      <c r="R128" s="91"/>
      <c r="S128" s="92" t="s">
        <v>545</v>
      </c>
      <c r="T128" s="2" t="s">
        <v>207</v>
      </c>
    </row>
    <row r="129" spans="1:20" ht="75">
      <c r="A129" s="2">
        <v>111</v>
      </c>
      <c r="B129" s="2" t="s">
        <v>16</v>
      </c>
      <c r="C129" s="10" t="s">
        <v>513</v>
      </c>
      <c r="D129" s="2" t="s">
        <v>134</v>
      </c>
      <c r="E129" s="2" t="s">
        <v>135</v>
      </c>
      <c r="F129" s="2" t="s">
        <v>113</v>
      </c>
      <c r="G129" s="2" t="s">
        <v>82</v>
      </c>
      <c r="H129" s="22">
        <v>38139</v>
      </c>
      <c r="I129" s="2" t="s">
        <v>60</v>
      </c>
      <c r="J129" s="2" t="s">
        <v>61</v>
      </c>
      <c r="K129" s="2">
        <v>10</v>
      </c>
      <c r="L129" s="66">
        <v>52</v>
      </c>
      <c r="M129" s="66">
        <v>12</v>
      </c>
      <c r="N129" s="3">
        <f>SUM(L129:M129)</f>
        <v>64</v>
      </c>
      <c r="O129" s="66">
        <v>85</v>
      </c>
      <c r="P129" s="4">
        <f t="shared" si="4"/>
        <v>0.7529411764705882</v>
      </c>
      <c r="Q129" s="91"/>
      <c r="R129" s="91"/>
      <c r="S129" s="92" t="s">
        <v>545</v>
      </c>
      <c r="T129" s="2" t="s">
        <v>67</v>
      </c>
    </row>
    <row r="130" spans="1:20" ht="75">
      <c r="A130" s="1">
        <v>112</v>
      </c>
      <c r="B130" s="2" t="s">
        <v>16</v>
      </c>
      <c r="C130" s="10" t="s">
        <v>521</v>
      </c>
      <c r="D130" s="10" t="s">
        <v>387</v>
      </c>
      <c r="E130" s="2" t="s">
        <v>157</v>
      </c>
      <c r="F130" s="2" t="s">
        <v>85</v>
      </c>
      <c r="G130" s="2" t="s">
        <v>82</v>
      </c>
      <c r="H130" s="23">
        <v>38171</v>
      </c>
      <c r="I130" s="2" t="s">
        <v>60</v>
      </c>
      <c r="J130" s="10" t="s">
        <v>323</v>
      </c>
      <c r="K130" s="2">
        <v>10</v>
      </c>
      <c r="L130" s="66">
        <v>51</v>
      </c>
      <c r="M130" s="66">
        <v>13</v>
      </c>
      <c r="N130" s="3">
        <f>SUM(L130:M130)</f>
        <v>64</v>
      </c>
      <c r="O130" s="66">
        <v>85</v>
      </c>
      <c r="P130" s="4">
        <f>N129/O129</f>
        <v>0.7529411764705882</v>
      </c>
      <c r="Q130" s="91"/>
      <c r="R130" s="91"/>
      <c r="S130" s="92" t="s">
        <v>545</v>
      </c>
      <c r="T130" s="10" t="s">
        <v>345</v>
      </c>
    </row>
    <row r="131" spans="1:20" ht="75">
      <c r="A131" s="2">
        <v>113</v>
      </c>
      <c r="B131" s="2" t="s">
        <v>16</v>
      </c>
      <c r="C131" s="10" t="s">
        <v>512</v>
      </c>
      <c r="D131" s="10" t="s">
        <v>346</v>
      </c>
      <c r="E131" s="10" t="s">
        <v>151</v>
      </c>
      <c r="F131" s="10" t="s">
        <v>347</v>
      </c>
      <c r="G131" s="2" t="s">
        <v>82</v>
      </c>
      <c r="H131" s="23">
        <v>38251</v>
      </c>
      <c r="I131" s="10" t="s">
        <v>60</v>
      </c>
      <c r="J131" s="10" t="s">
        <v>323</v>
      </c>
      <c r="K131" s="2">
        <v>10</v>
      </c>
      <c r="L131" s="66">
        <v>53</v>
      </c>
      <c r="M131" s="66">
        <v>10</v>
      </c>
      <c r="N131" s="3">
        <f>SUM(L131:M131)</f>
        <v>63</v>
      </c>
      <c r="O131" s="66">
        <v>85</v>
      </c>
      <c r="P131" s="4">
        <v>0.741</v>
      </c>
      <c r="Q131" s="91"/>
      <c r="R131" s="91"/>
      <c r="S131" s="92" t="s">
        <v>545</v>
      </c>
      <c r="T131" s="10" t="s">
        <v>339</v>
      </c>
    </row>
    <row r="132" spans="1:20" ht="75">
      <c r="A132" s="2">
        <v>114</v>
      </c>
      <c r="B132" s="2" t="s">
        <v>16</v>
      </c>
      <c r="C132" s="10" t="s">
        <v>522</v>
      </c>
      <c r="D132" s="2" t="s">
        <v>341</v>
      </c>
      <c r="E132" s="2" t="s">
        <v>77</v>
      </c>
      <c r="F132" s="2" t="s">
        <v>58</v>
      </c>
      <c r="G132" s="2" t="s">
        <v>59</v>
      </c>
      <c r="H132" s="22">
        <v>38002</v>
      </c>
      <c r="I132" s="2" t="s">
        <v>60</v>
      </c>
      <c r="J132" s="10" t="s">
        <v>323</v>
      </c>
      <c r="K132" s="2">
        <v>10</v>
      </c>
      <c r="L132" s="66">
        <v>46</v>
      </c>
      <c r="M132" s="66">
        <v>13</v>
      </c>
      <c r="N132" s="3">
        <f>SUM(L132:M132)</f>
        <v>59</v>
      </c>
      <c r="O132" s="66">
        <v>85</v>
      </c>
      <c r="P132" s="11">
        <f aca="true" t="shared" si="5" ref="P132:P137">N132/O132</f>
        <v>0.6941176470588235</v>
      </c>
      <c r="Q132" s="91"/>
      <c r="R132" s="91"/>
      <c r="S132" s="92" t="s">
        <v>545</v>
      </c>
      <c r="T132" s="2" t="s">
        <v>326</v>
      </c>
    </row>
    <row r="133" spans="1:20" ht="75">
      <c r="A133" s="1">
        <v>115</v>
      </c>
      <c r="B133" s="2" t="s">
        <v>16</v>
      </c>
      <c r="C133" s="10" t="s">
        <v>508</v>
      </c>
      <c r="D133" s="2" t="s">
        <v>340</v>
      </c>
      <c r="E133" s="2" t="s">
        <v>75</v>
      </c>
      <c r="F133" s="2" t="s">
        <v>91</v>
      </c>
      <c r="G133" s="2" t="s">
        <v>59</v>
      </c>
      <c r="H133" s="22">
        <v>38187</v>
      </c>
      <c r="I133" s="2" t="s">
        <v>60</v>
      </c>
      <c r="J133" s="10" t="s">
        <v>323</v>
      </c>
      <c r="K133" s="2">
        <v>10</v>
      </c>
      <c r="L133" s="66">
        <v>40</v>
      </c>
      <c r="M133" s="66">
        <v>12</v>
      </c>
      <c r="N133" s="3">
        <f>SUM(L133:M133)</f>
        <v>52</v>
      </c>
      <c r="O133" s="66">
        <v>85</v>
      </c>
      <c r="P133" s="11">
        <f t="shared" si="5"/>
        <v>0.611764705882353</v>
      </c>
      <c r="Q133" s="91"/>
      <c r="R133" s="91"/>
      <c r="S133" s="91"/>
      <c r="T133" s="10" t="s">
        <v>339</v>
      </c>
    </row>
    <row r="134" spans="1:20" ht="75">
      <c r="A134" s="2">
        <v>116</v>
      </c>
      <c r="B134" s="10" t="s">
        <v>16</v>
      </c>
      <c r="C134" s="10" t="s">
        <v>515</v>
      </c>
      <c r="D134" s="2" t="s">
        <v>170</v>
      </c>
      <c r="E134" s="2" t="s">
        <v>165</v>
      </c>
      <c r="F134" s="2" t="s">
        <v>105</v>
      </c>
      <c r="G134" s="2" t="s">
        <v>59</v>
      </c>
      <c r="H134" s="22">
        <v>38042</v>
      </c>
      <c r="I134" s="2" t="s">
        <v>60</v>
      </c>
      <c r="J134" s="2" t="s">
        <v>163</v>
      </c>
      <c r="K134" s="2">
        <v>10</v>
      </c>
      <c r="L134" s="66">
        <v>39</v>
      </c>
      <c r="M134" s="66"/>
      <c r="N134" s="3">
        <f>SUM(L134:M134)</f>
        <v>39</v>
      </c>
      <c r="O134" s="66">
        <v>85</v>
      </c>
      <c r="P134" s="4">
        <f t="shared" si="5"/>
        <v>0.4588235294117647</v>
      </c>
      <c r="Q134" s="91"/>
      <c r="R134" s="91"/>
      <c r="S134" s="91"/>
      <c r="T134" s="2" t="s">
        <v>166</v>
      </c>
    </row>
    <row r="135" spans="1:20" ht="56.25">
      <c r="A135" s="1">
        <v>117</v>
      </c>
      <c r="B135" s="2" t="s">
        <v>16</v>
      </c>
      <c r="C135" s="26" t="s">
        <v>523</v>
      </c>
      <c r="D135" s="26" t="s">
        <v>319</v>
      </c>
      <c r="E135" s="26" t="s">
        <v>148</v>
      </c>
      <c r="F135" s="26" t="s">
        <v>105</v>
      </c>
      <c r="G135" s="26" t="s">
        <v>59</v>
      </c>
      <c r="H135" s="23">
        <v>38251</v>
      </c>
      <c r="I135" s="26" t="s">
        <v>60</v>
      </c>
      <c r="J135" s="26" t="s">
        <v>311</v>
      </c>
      <c r="K135" s="26">
        <v>10</v>
      </c>
      <c r="L135" s="68">
        <v>38</v>
      </c>
      <c r="M135" s="68"/>
      <c r="N135" s="3">
        <f>SUM(L135:M135)</f>
        <v>38</v>
      </c>
      <c r="O135" s="66">
        <v>85</v>
      </c>
      <c r="P135" s="24">
        <f t="shared" si="5"/>
        <v>0.4470588235294118</v>
      </c>
      <c r="Q135" s="95"/>
      <c r="R135" s="95"/>
      <c r="S135" s="94"/>
      <c r="T135" s="26" t="s">
        <v>320</v>
      </c>
    </row>
    <row r="136" spans="1:20" ht="112.5">
      <c r="A136" s="2">
        <v>118</v>
      </c>
      <c r="B136" s="2" t="s">
        <v>16</v>
      </c>
      <c r="C136" s="10" t="s">
        <v>503</v>
      </c>
      <c r="D136" s="2" t="s">
        <v>267</v>
      </c>
      <c r="E136" s="2" t="s">
        <v>95</v>
      </c>
      <c r="F136" s="2" t="s">
        <v>69</v>
      </c>
      <c r="G136" s="2" t="s">
        <v>59</v>
      </c>
      <c r="H136" s="22">
        <v>38735</v>
      </c>
      <c r="I136" s="2" t="s">
        <v>60</v>
      </c>
      <c r="J136" s="2" t="s">
        <v>228</v>
      </c>
      <c r="K136" s="2">
        <v>10</v>
      </c>
      <c r="L136" s="66">
        <v>26</v>
      </c>
      <c r="M136" s="66">
        <v>8</v>
      </c>
      <c r="N136" s="3">
        <f>SUM(L136:M136)</f>
        <v>34</v>
      </c>
      <c r="O136" s="66">
        <v>85</v>
      </c>
      <c r="P136" s="4">
        <f t="shared" si="5"/>
        <v>0.4</v>
      </c>
      <c r="Q136" s="91"/>
      <c r="R136" s="91"/>
      <c r="S136" s="94"/>
      <c r="T136" s="2" t="s">
        <v>247</v>
      </c>
    </row>
    <row r="137" spans="1:20" ht="75">
      <c r="A137" s="2">
        <v>119</v>
      </c>
      <c r="B137" s="2" t="s">
        <v>16</v>
      </c>
      <c r="C137" s="10" t="s">
        <v>502</v>
      </c>
      <c r="D137" s="2" t="s">
        <v>297</v>
      </c>
      <c r="E137" s="2" t="s">
        <v>298</v>
      </c>
      <c r="F137" s="2" t="s">
        <v>187</v>
      </c>
      <c r="G137" s="2" t="s">
        <v>59</v>
      </c>
      <c r="H137" s="22">
        <v>38186</v>
      </c>
      <c r="I137" s="2" t="s">
        <v>60</v>
      </c>
      <c r="J137" s="2" t="s">
        <v>274</v>
      </c>
      <c r="K137" s="21">
        <v>10</v>
      </c>
      <c r="L137" s="66">
        <v>22</v>
      </c>
      <c r="M137" s="66">
        <v>10</v>
      </c>
      <c r="N137" s="3">
        <f>SUM(L137:M137)</f>
        <v>32</v>
      </c>
      <c r="O137" s="66">
        <v>85</v>
      </c>
      <c r="P137" s="4">
        <f t="shared" si="5"/>
        <v>0.3764705882352941</v>
      </c>
      <c r="Q137" s="91"/>
      <c r="R137" s="91"/>
      <c r="S137" s="91"/>
      <c r="T137" s="2" t="s">
        <v>284</v>
      </c>
    </row>
    <row r="138" spans="1:20" ht="75">
      <c r="A138" s="1">
        <v>120</v>
      </c>
      <c r="B138" s="2" t="s">
        <v>16</v>
      </c>
      <c r="C138" s="10" t="s">
        <v>516</v>
      </c>
      <c r="D138" s="2" t="s">
        <v>136</v>
      </c>
      <c r="E138" s="2" t="s">
        <v>137</v>
      </c>
      <c r="F138" s="2" t="s">
        <v>91</v>
      </c>
      <c r="G138" s="2" t="s">
        <v>59</v>
      </c>
      <c r="H138" s="22">
        <v>37731</v>
      </c>
      <c r="I138" s="2" t="s">
        <v>60</v>
      </c>
      <c r="J138" s="2" t="s">
        <v>61</v>
      </c>
      <c r="K138" s="2">
        <v>10</v>
      </c>
      <c r="L138" s="66">
        <v>26</v>
      </c>
      <c r="M138" s="66">
        <v>6</v>
      </c>
      <c r="N138" s="3">
        <f>SUM(L138:M138)</f>
        <v>32</v>
      </c>
      <c r="O138" s="66">
        <v>85</v>
      </c>
      <c r="P138" s="4">
        <v>0.376</v>
      </c>
      <c r="Q138" s="91"/>
      <c r="R138" s="91"/>
      <c r="S138" s="94"/>
      <c r="T138" s="2" t="s">
        <v>107</v>
      </c>
    </row>
    <row r="139" spans="1:20" ht="56.25">
      <c r="A139" s="2">
        <v>121</v>
      </c>
      <c r="B139" s="2" t="s">
        <v>16</v>
      </c>
      <c r="C139" s="26" t="s">
        <v>507</v>
      </c>
      <c r="D139" s="26" t="s">
        <v>237</v>
      </c>
      <c r="E139" s="26" t="s">
        <v>109</v>
      </c>
      <c r="F139" s="26" t="s">
        <v>97</v>
      </c>
      <c r="G139" s="26" t="s">
        <v>59</v>
      </c>
      <c r="H139" s="23">
        <v>38378</v>
      </c>
      <c r="I139" s="26" t="s">
        <v>60</v>
      </c>
      <c r="J139" s="26" t="s">
        <v>311</v>
      </c>
      <c r="K139" s="26">
        <v>10</v>
      </c>
      <c r="L139" s="68">
        <v>31</v>
      </c>
      <c r="M139" s="68"/>
      <c r="N139" s="3">
        <f>SUM(L139:M139)</f>
        <v>31</v>
      </c>
      <c r="O139" s="66">
        <v>85</v>
      </c>
      <c r="P139" s="24">
        <f aca="true" t="shared" si="6" ref="P139:P146">N139/O139</f>
        <v>0.36470588235294116</v>
      </c>
      <c r="Q139" s="95"/>
      <c r="R139" s="95"/>
      <c r="S139" s="95"/>
      <c r="T139" s="26" t="s">
        <v>320</v>
      </c>
    </row>
    <row r="140" spans="1:20" ht="75">
      <c r="A140" s="1">
        <v>122</v>
      </c>
      <c r="B140" s="10" t="s">
        <v>16</v>
      </c>
      <c r="C140" s="10" t="s">
        <v>519</v>
      </c>
      <c r="D140" s="2" t="s">
        <v>299</v>
      </c>
      <c r="E140" s="2" t="s">
        <v>72</v>
      </c>
      <c r="F140" s="2" t="s">
        <v>300</v>
      </c>
      <c r="G140" s="2" t="s">
        <v>59</v>
      </c>
      <c r="H140" s="22">
        <v>38379</v>
      </c>
      <c r="I140" s="2" t="s">
        <v>60</v>
      </c>
      <c r="J140" s="2" t="s">
        <v>274</v>
      </c>
      <c r="K140" s="21">
        <v>10</v>
      </c>
      <c r="L140" s="66">
        <v>22</v>
      </c>
      <c r="M140" s="66">
        <v>9</v>
      </c>
      <c r="N140" s="3">
        <f>SUM(L140:M140)</f>
        <v>31</v>
      </c>
      <c r="O140" s="66">
        <v>85</v>
      </c>
      <c r="P140" s="4">
        <f t="shared" si="6"/>
        <v>0.36470588235294116</v>
      </c>
      <c r="Q140" s="91"/>
      <c r="R140" s="91"/>
      <c r="S140" s="91"/>
      <c r="T140" s="2" t="s">
        <v>284</v>
      </c>
    </row>
    <row r="141" spans="1:20" ht="75">
      <c r="A141" s="2">
        <v>123</v>
      </c>
      <c r="B141" s="2" t="s">
        <v>16</v>
      </c>
      <c r="C141" s="10" t="s">
        <v>518</v>
      </c>
      <c r="D141" s="9" t="s">
        <v>301</v>
      </c>
      <c r="E141" s="9" t="s">
        <v>302</v>
      </c>
      <c r="F141" s="9" t="s">
        <v>73</v>
      </c>
      <c r="G141" s="2" t="s">
        <v>59</v>
      </c>
      <c r="H141" s="22">
        <v>38019</v>
      </c>
      <c r="I141" s="2" t="s">
        <v>60</v>
      </c>
      <c r="J141" s="2" t="s">
        <v>274</v>
      </c>
      <c r="K141" s="21">
        <v>10</v>
      </c>
      <c r="L141" s="66">
        <v>20</v>
      </c>
      <c r="M141" s="66">
        <v>7</v>
      </c>
      <c r="N141" s="3">
        <f>SUM(L141:M141)</f>
        <v>27</v>
      </c>
      <c r="O141" s="66">
        <v>85</v>
      </c>
      <c r="P141" s="4">
        <f t="shared" si="6"/>
        <v>0.3176470588235294</v>
      </c>
      <c r="Q141" s="91"/>
      <c r="R141" s="91"/>
      <c r="S141" s="91"/>
      <c r="T141" s="2" t="s">
        <v>276</v>
      </c>
    </row>
    <row r="142" spans="1:20" ht="75">
      <c r="A142" s="2">
        <v>124</v>
      </c>
      <c r="B142" s="2" t="s">
        <v>16</v>
      </c>
      <c r="C142" s="10" t="s">
        <v>505</v>
      </c>
      <c r="D142" s="25" t="s">
        <v>303</v>
      </c>
      <c r="E142" s="25" t="s">
        <v>304</v>
      </c>
      <c r="F142" s="25" t="s">
        <v>187</v>
      </c>
      <c r="G142" s="2" t="s">
        <v>59</v>
      </c>
      <c r="H142" s="22">
        <v>38402</v>
      </c>
      <c r="I142" s="2" t="s">
        <v>60</v>
      </c>
      <c r="J142" s="2" t="s">
        <v>274</v>
      </c>
      <c r="K142" s="21">
        <v>10</v>
      </c>
      <c r="L142" s="66">
        <v>17</v>
      </c>
      <c r="M142" s="66">
        <v>9</v>
      </c>
      <c r="N142" s="3">
        <f>SUM(L142:M142)</f>
        <v>26</v>
      </c>
      <c r="O142" s="66">
        <v>85</v>
      </c>
      <c r="P142" s="4">
        <f t="shared" si="6"/>
        <v>0.3058823529411765</v>
      </c>
      <c r="Q142" s="91"/>
      <c r="R142" s="91"/>
      <c r="S142" s="91"/>
      <c r="T142" s="2" t="s">
        <v>276</v>
      </c>
    </row>
    <row r="143" spans="1:20" ht="56.25">
      <c r="A143" s="1">
        <v>125</v>
      </c>
      <c r="B143" s="10" t="s">
        <v>16</v>
      </c>
      <c r="C143" s="26" t="s">
        <v>520</v>
      </c>
      <c r="D143" s="26" t="s">
        <v>322</v>
      </c>
      <c r="E143" s="26" t="s">
        <v>57</v>
      </c>
      <c r="F143" s="26" t="s">
        <v>66</v>
      </c>
      <c r="G143" s="26" t="s">
        <v>59</v>
      </c>
      <c r="H143" s="23">
        <v>38599</v>
      </c>
      <c r="I143" s="26" t="s">
        <v>60</v>
      </c>
      <c r="J143" s="26" t="s">
        <v>311</v>
      </c>
      <c r="K143" s="26">
        <v>10</v>
      </c>
      <c r="L143" s="68">
        <v>26</v>
      </c>
      <c r="M143" s="68"/>
      <c r="N143" s="3">
        <f>SUM(L143:M143)</f>
        <v>26</v>
      </c>
      <c r="O143" s="66">
        <v>85</v>
      </c>
      <c r="P143" s="24">
        <f t="shared" si="6"/>
        <v>0.3058823529411765</v>
      </c>
      <c r="Q143" s="95"/>
      <c r="R143" s="95"/>
      <c r="S143" s="95"/>
      <c r="T143" s="26" t="s">
        <v>320</v>
      </c>
    </row>
    <row r="144" spans="1:20" ht="112.5">
      <c r="A144" s="2">
        <v>126</v>
      </c>
      <c r="B144" s="2" t="s">
        <v>16</v>
      </c>
      <c r="C144" s="10" t="s">
        <v>504</v>
      </c>
      <c r="D144" s="2" t="s">
        <v>266</v>
      </c>
      <c r="E144" s="2" t="s">
        <v>126</v>
      </c>
      <c r="F144" s="2" t="s">
        <v>66</v>
      </c>
      <c r="G144" s="2" t="s">
        <v>59</v>
      </c>
      <c r="H144" s="22">
        <v>38013</v>
      </c>
      <c r="I144" s="2" t="s">
        <v>60</v>
      </c>
      <c r="J144" s="2" t="s">
        <v>228</v>
      </c>
      <c r="K144" s="2">
        <v>10</v>
      </c>
      <c r="L144" s="66">
        <v>24</v>
      </c>
      <c r="M144" s="66"/>
      <c r="N144" s="3">
        <f>SUM(L144:M144)</f>
        <v>24</v>
      </c>
      <c r="O144" s="66">
        <v>85</v>
      </c>
      <c r="P144" s="4">
        <f t="shared" si="6"/>
        <v>0.2823529411764706</v>
      </c>
      <c r="Q144" s="91"/>
      <c r="R144" s="91"/>
      <c r="S144" s="91"/>
      <c r="T144" s="2" t="s">
        <v>247</v>
      </c>
    </row>
    <row r="145" spans="1:20" ht="112.5">
      <c r="A145" s="2">
        <v>127</v>
      </c>
      <c r="B145" s="2" t="s">
        <v>16</v>
      </c>
      <c r="C145" s="10" t="s">
        <v>517</v>
      </c>
      <c r="D145" s="2" t="s">
        <v>264</v>
      </c>
      <c r="E145" s="2" t="s">
        <v>265</v>
      </c>
      <c r="F145" s="2" t="s">
        <v>66</v>
      </c>
      <c r="G145" s="2" t="s">
        <v>59</v>
      </c>
      <c r="H145" s="22">
        <v>38085</v>
      </c>
      <c r="I145" s="2" t="s">
        <v>60</v>
      </c>
      <c r="J145" s="2" t="s">
        <v>228</v>
      </c>
      <c r="K145" s="2">
        <v>10</v>
      </c>
      <c r="L145" s="66">
        <v>17</v>
      </c>
      <c r="M145" s="66"/>
      <c r="N145" s="3">
        <f>SUM(L145:M145)</f>
        <v>17</v>
      </c>
      <c r="O145" s="66">
        <v>85</v>
      </c>
      <c r="P145" s="4">
        <f t="shared" si="6"/>
        <v>0.2</v>
      </c>
      <c r="Q145" s="91"/>
      <c r="R145" s="91"/>
      <c r="S145" s="91"/>
      <c r="T145" s="2" t="s">
        <v>247</v>
      </c>
    </row>
    <row r="146" spans="1:20" ht="56.25">
      <c r="A146" s="1">
        <v>128</v>
      </c>
      <c r="B146" s="10" t="s">
        <v>16</v>
      </c>
      <c r="C146" s="26" t="s">
        <v>510</v>
      </c>
      <c r="D146" s="26" t="s">
        <v>321</v>
      </c>
      <c r="E146" s="26" t="s">
        <v>148</v>
      </c>
      <c r="F146" s="26" t="s">
        <v>73</v>
      </c>
      <c r="G146" s="26" t="s">
        <v>59</v>
      </c>
      <c r="H146" s="23">
        <v>38160</v>
      </c>
      <c r="I146" s="26" t="s">
        <v>60</v>
      </c>
      <c r="J146" s="26" t="s">
        <v>311</v>
      </c>
      <c r="K146" s="26">
        <v>10</v>
      </c>
      <c r="L146" s="68">
        <v>11</v>
      </c>
      <c r="M146" s="68">
        <v>0</v>
      </c>
      <c r="N146" s="3">
        <f>SUM(L146:M146)</f>
        <v>11</v>
      </c>
      <c r="O146" s="66">
        <v>85</v>
      </c>
      <c r="P146" s="24">
        <f t="shared" si="6"/>
        <v>0.12941176470588237</v>
      </c>
      <c r="Q146" s="95"/>
      <c r="R146" s="95"/>
      <c r="S146" s="95"/>
      <c r="T146" s="26" t="s">
        <v>320</v>
      </c>
    </row>
    <row r="147" spans="1:20" ht="75">
      <c r="A147" s="2">
        <v>129</v>
      </c>
      <c r="B147" s="2" t="s">
        <v>16</v>
      </c>
      <c r="C147" s="10" t="s">
        <v>514</v>
      </c>
      <c r="D147" s="2" t="s">
        <v>63</v>
      </c>
      <c r="E147" s="2" t="s">
        <v>371</v>
      </c>
      <c r="F147" s="2" t="s">
        <v>372</v>
      </c>
      <c r="G147" s="2" t="s">
        <v>59</v>
      </c>
      <c r="H147" s="22">
        <v>38300</v>
      </c>
      <c r="I147" s="2" t="s">
        <v>60</v>
      </c>
      <c r="J147" s="2" t="s">
        <v>174</v>
      </c>
      <c r="K147" s="2">
        <v>10</v>
      </c>
      <c r="L147" s="66"/>
      <c r="M147" s="66"/>
      <c r="N147" s="3">
        <f>SUM(L147:M147)</f>
        <v>0</v>
      </c>
      <c r="O147" s="66">
        <v>85</v>
      </c>
      <c r="P147" s="4">
        <v>0</v>
      </c>
      <c r="Q147" s="91"/>
      <c r="R147" s="91"/>
      <c r="S147" s="91"/>
      <c r="T147" s="2" t="s">
        <v>374</v>
      </c>
    </row>
    <row r="148" spans="1:20" ht="75">
      <c r="A148" s="1">
        <v>130</v>
      </c>
      <c r="B148" s="2" t="s">
        <v>16</v>
      </c>
      <c r="C148" s="10" t="s">
        <v>532</v>
      </c>
      <c r="D148" s="2" t="s">
        <v>342</v>
      </c>
      <c r="E148" s="2" t="s">
        <v>77</v>
      </c>
      <c r="F148" s="2" t="s">
        <v>58</v>
      </c>
      <c r="G148" s="2" t="s">
        <v>59</v>
      </c>
      <c r="H148" s="22">
        <v>37570</v>
      </c>
      <c r="I148" s="2" t="s">
        <v>60</v>
      </c>
      <c r="J148" s="2" t="s">
        <v>343</v>
      </c>
      <c r="K148" s="21">
        <v>11</v>
      </c>
      <c r="L148" s="66">
        <v>41</v>
      </c>
      <c r="M148" s="66">
        <v>13</v>
      </c>
      <c r="N148" s="3">
        <f>SUM(L148:M148)</f>
        <v>54</v>
      </c>
      <c r="O148" s="66">
        <v>85</v>
      </c>
      <c r="P148" s="4">
        <f>N127/O127</f>
        <v>0.7764705882352941</v>
      </c>
      <c r="Q148" s="91"/>
      <c r="R148" s="91"/>
      <c r="S148" s="92" t="s">
        <v>544</v>
      </c>
      <c r="T148" s="2" t="s">
        <v>107</v>
      </c>
    </row>
    <row r="149" spans="1:20" ht="75">
      <c r="A149" s="2">
        <v>131</v>
      </c>
      <c r="B149" s="2" t="s">
        <v>16</v>
      </c>
      <c r="C149" s="10" t="s">
        <v>525</v>
      </c>
      <c r="D149" s="2" t="s">
        <v>139</v>
      </c>
      <c r="E149" s="2" t="s">
        <v>169</v>
      </c>
      <c r="F149" s="2" t="s">
        <v>97</v>
      </c>
      <c r="G149" s="2" t="s">
        <v>59</v>
      </c>
      <c r="H149" s="22">
        <v>37962</v>
      </c>
      <c r="I149" s="2" t="s">
        <v>60</v>
      </c>
      <c r="J149" s="10" t="s">
        <v>323</v>
      </c>
      <c r="K149" s="2">
        <v>11</v>
      </c>
      <c r="L149" s="66">
        <v>40</v>
      </c>
      <c r="M149" s="66">
        <v>8</v>
      </c>
      <c r="N149" s="3">
        <f>SUM(L149:M149)</f>
        <v>48</v>
      </c>
      <c r="O149" s="66">
        <v>85</v>
      </c>
      <c r="P149" s="11">
        <f>N149/O149</f>
        <v>0.5647058823529412</v>
      </c>
      <c r="Q149" s="91"/>
      <c r="R149" s="91"/>
      <c r="S149" s="92" t="s">
        <v>545</v>
      </c>
      <c r="T149" s="2" t="s">
        <v>324</v>
      </c>
    </row>
    <row r="150" spans="1:20" ht="112.5" customHeight="1">
      <c r="A150" s="2">
        <v>132</v>
      </c>
      <c r="B150" s="10" t="s">
        <v>16</v>
      </c>
      <c r="C150" s="10" t="s">
        <v>528</v>
      </c>
      <c r="D150" s="2" t="s">
        <v>369</v>
      </c>
      <c r="E150" s="2" t="s">
        <v>75</v>
      </c>
      <c r="F150" s="2" t="s">
        <v>102</v>
      </c>
      <c r="G150" s="2" t="s">
        <v>59</v>
      </c>
      <c r="H150" s="22">
        <v>37740</v>
      </c>
      <c r="I150" s="2" t="s">
        <v>60</v>
      </c>
      <c r="J150" s="2" t="s">
        <v>188</v>
      </c>
      <c r="K150" s="2">
        <v>11</v>
      </c>
      <c r="L150" s="66">
        <v>33</v>
      </c>
      <c r="M150" s="66">
        <v>10</v>
      </c>
      <c r="N150" s="3">
        <f>SUM(L150:M150)</f>
        <v>43</v>
      </c>
      <c r="O150" s="66">
        <v>85</v>
      </c>
      <c r="P150" s="4">
        <v>0.505</v>
      </c>
      <c r="Q150" s="91"/>
      <c r="R150" s="91"/>
      <c r="S150" s="92" t="s">
        <v>545</v>
      </c>
      <c r="T150" s="2" t="s">
        <v>370</v>
      </c>
    </row>
    <row r="151" spans="1:20" ht="112.5">
      <c r="A151" s="1">
        <v>133</v>
      </c>
      <c r="B151" s="10" t="s">
        <v>16</v>
      </c>
      <c r="C151" s="10" t="s">
        <v>534</v>
      </c>
      <c r="D151" s="2" t="s">
        <v>270</v>
      </c>
      <c r="E151" s="2" t="s">
        <v>271</v>
      </c>
      <c r="F151" s="2" t="s">
        <v>91</v>
      </c>
      <c r="G151" s="2" t="s">
        <v>59</v>
      </c>
      <c r="H151" s="22">
        <v>37954</v>
      </c>
      <c r="I151" s="2" t="s">
        <v>60</v>
      </c>
      <c r="J151" s="2" t="s">
        <v>228</v>
      </c>
      <c r="K151" s="2">
        <v>11</v>
      </c>
      <c r="L151" s="66">
        <v>34</v>
      </c>
      <c r="M151" s="66">
        <v>7</v>
      </c>
      <c r="N151" s="3">
        <f>SUM(L151:M151)</f>
        <v>41</v>
      </c>
      <c r="O151" s="66">
        <v>85</v>
      </c>
      <c r="P151" s="4">
        <f>N151/O151</f>
        <v>0.4823529411764706</v>
      </c>
      <c r="Q151" s="91"/>
      <c r="R151" s="91"/>
      <c r="S151" s="92" t="s">
        <v>545</v>
      </c>
      <c r="T151" s="2" t="s">
        <v>236</v>
      </c>
    </row>
    <row r="152" spans="1:20" ht="112.5">
      <c r="A152" s="2">
        <v>134</v>
      </c>
      <c r="B152" s="2" t="s">
        <v>16</v>
      </c>
      <c r="C152" s="10" t="s">
        <v>527</v>
      </c>
      <c r="D152" s="2" t="s">
        <v>268</v>
      </c>
      <c r="E152" s="2" t="s">
        <v>258</v>
      </c>
      <c r="F152" s="2" t="s">
        <v>65</v>
      </c>
      <c r="G152" s="2" t="s">
        <v>59</v>
      </c>
      <c r="H152" s="22">
        <v>37821</v>
      </c>
      <c r="I152" s="2" t="s">
        <v>60</v>
      </c>
      <c r="J152" s="2" t="s">
        <v>228</v>
      </c>
      <c r="K152" s="2">
        <v>11</v>
      </c>
      <c r="L152" s="66">
        <v>25</v>
      </c>
      <c r="M152" s="66">
        <v>8</v>
      </c>
      <c r="N152" s="3">
        <f>SUM(L152:M152)</f>
        <v>33</v>
      </c>
      <c r="O152" s="66">
        <v>85</v>
      </c>
      <c r="P152" s="4">
        <f>N152/O152</f>
        <v>0.38823529411764707</v>
      </c>
      <c r="Q152" s="91"/>
      <c r="R152" s="91"/>
      <c r="S152" s="91"/>
      <c r="T152" s="2" t="s">
        <v>269</v>
      </c>
    </row>
    <row r="153" spans="1:20" ht="75">
      <c r="A153" s="1">
        <v>135</v>
      </c>
      <c r="B153" s="2" t="s">
        <v>16</v>
      </c>
      <c r="C153" s="10" t="s">
        <v>533</v>
      </c>
      <c r="D153" s="2" t="s">
        <v>305</v>
      </c>
      <c r="E153" s="2" t="s">
        <v>72</v>
      </c>
      <c r="F153" s="2" t="s">
        <v>306</v>
      </c>
      <c r="G153" s="2" t="s">
        <v>59</v>
      </c>
      <c r="H153" s="22">
        <v>38022</v>
      </c>
      <c r="I153" s="2" t="s">
        <v>60</v>
      </c>
      <c r="J153" s="2" t="s">
        <v>274</v>
      </c>
      <c r="K153" s="21">
        <v>11</v>
      </c>
      <c r="L153" s="66">
        <v>15</v>
      </c>
      <c r="M153" s="66">
        <v>10</v>
      </c>
      <c r="N153" s="3">
        <f>SUM(L153:M153)</f>
        <v>25</v>
      </c>
      <c r="O153" s="66">
        <v>85</v>
      </c>
      <c r="P153" s="4">
        <f>N153/O153</f>
        <v>0.29411764705882354</v>
      </c>
      <c r="Q153" s="91"/>
      <c r="R153" s="91"/>
      <c r="S153" s="94"/>
      <c r="T153" s="2" t="s">
        <v>276</v>
      </c>
    </row>
    <row r="154" spans="1:20" ht="112.5">
      <c r="A154" s="2">
        <v>136</v>
      </c>
      <c r="B154" s="2" t="s">
        <v>16</v>
      </c>
      <c r="C154" s="10" t="s">
        <v>530</v>
      </c>
      <c r="D154" s="2" t="s">
        <v>273</v>
      </c>
      <c r="E154" s="2" t="s">
        <v>120</v>
      </c>
      <c r="F154" s="2" t="s">
        <v>219</v>
      </c>
      <c r="G154" s="2" t="s">
        <v>59</v>
      </c>
      <c r="H154" s="22">
        <v>37869</v>
      </c>
      <c r="I154" s="2" t="s">
        <v>60</v>
      </c>
      <c r="J154" s="2" t="s">
        <v>228</v>
      </c>
      <c r="K154" s="2">
        <v>11</v>
      </c>
      <c r="L154" s="66">
        <v>24</v>
      </c>
      <c r="M154" s="66"/>
      <c r="N154" s="3">
        <f>SUM(L154:M154)</f>
        <v>24</v>
      </c>
      <c r="O154" s="66">
        <v>85</v>
      </c>
      <c r="P154" s="4">
        <f>N154/O154</f>
        <v>0.2823529411764706</v>
      </c>
      <c r="Q154" s="91"/>
      <c r="R154" s="91"/>
      <c r="S154" s="94"/>
      <c r="T154" s="2" t="s">
        <v>236</v>
      </c>
    </row>
    <row r="155" spans="1:20" ht="75">
      <c r="A155" s="2">
        <v>137</v>
      </c>
      <c r="B155" s="2" t="s">
        <v>16</v>
      </c>
      <c r="C155" s="10" t="s">
        <v>531</v>
      </c>
      <c r="D155" s="2" t="s">
        <v>171</v>
      </c>
      <c r="E155" s="2" t="s">
        <v>150</v>
      </c>
      <c r="F155" s="2" t="s">
        <v>172</v>
      </c>
      <c r="G155" s="2" t="s">
        <v>59</v>
      </c>
      <c r="H155" s="22">
        <v>37909</v>
      </c>
      <c r="I155" s="2" t="s">
        <v>60</v>
      </c>
      <c r="J155" s="2" t="s">
        <v>163</v>
      </c>
      <c r="K155" s="2">
        <v>11</v>
      </c>
      <c r="L155" s="66">
        <v>13</v>
      </c>
      <c r="M155" s="66">
        <v>10</v>
      </c>
      <c r="N155" s="3">
        <f>SUM(L155:M155)</f>
        <v>23</v>
      </c>
      <c r="O155" s="66">
        <v>85</v>
      </c>
      <c r="P155" s="4">
        <v>0.27</v>
      </c>
      <c r="Q155" s="91"/>
      <c r="R155" s="91"/>
      <c r="S155" s="94"/>
      <c r="T155" s="2" t="s">
        <v>166</v>
      </c>
    </row>
    <row r="156" spans="1:20" ht="75">
      <c r="A156" s="1">
        <v>138</v>
      </c>
      <c r="B156" s="2" t="s">
        <v>16</v>
      </c>
      <c r="C156" s="10" t="s">
        <v>529</v>
      </c>
      <c r="D156" s="2" t="s">
        <v>310</v>
      </c>
      <c r="E156" s="2" t="s">
        <v>277</v>
      </c>
      <c r="F156" s="2" t="s">
        <v>69</v>
      </c>
      <c r="G156" s="2" t="s">
        <v>59</v>
      </c>
      <c r="H156" s="22">
        <v>37879</v>
      </c>
      <c r="I156" s="2" t="s">
        <v>60</v>
      </c>
      <c r="J156" s="2" t="s">
        <v>274</v>
      </c>
      <c r="K156" s="21">
        <v>11</v>
      </c>
      <c r="L156" s="66">
        <v>18</v>
      </c>
      <c r="M156" s="66">
        <v>4</v>
      </c>
      <c r="N156" s="3">
        <f>SUM(L156:M156)</f>
        <v>22</v>
      </c>
      <c r="O156" s="66">
        <v>85</v>
      </c>
      <c r="P156" s="4">
        <f>N156/O156</f>
        <v>0.25882352941176473</v>
      </c>
      <c r="Q156" s="91"/>
      <c r="R156" s="91"/>
      <c r="S156" s="91"/>
      <c r="T156" s="2" t="s">
        <v>276</v>
      </c>
    </row>
    <row r="157" spans="1:20" ht="112.5">
      <c r="A157" s="2">
        <v>139</v>
      </c>
      <c r="B157" s="10" t="s">
        <v>16</v>
      </c>
      <c r="C157" s="10" t="s">
        <v>535</v>
      </c>
      <c r="D157" s="2" t="s">
        <v>367</v>
      </c>
      <c r="E157" s="2" t="s">
        <v>368</v>
      </c>
      <c r="F157" s="2" t="s">
        <v>73</v>
      </c>
      <c r="G157" s="2" t="s">
        <v>59</v>
      </c>
      <c r="H157" s="22">
        <v>37788</v>
      </c>
      <c r="I157" s="2" t="s">
        <v>60</v>
      </c>
      <c r="J157" s="2" t="s">
        <v>228</v>
      </c>
      <c r="K157" s="2">
        <v>11</v>
      </c>
      <c r="L157" s="66">
        <v>22</v>
      </c>
      <c r="M157" s="66">
        <v>0</v>
      </c>
      <c r="N157" s="3">
        <f>SUM(L157:M157)</f>
        <v>22</v>
      </c>
      <c r="O157" s="66">
        <v>85</v>
      </c>
      <c r="P157" s="79">
        <v>0.259</v>
      </c>
      <c r="Q157" s="91"/>
      <c r="R157" s="91"/>
      <c r="S157" s="91"/>
      <c r="T157" s="2" t="s">
        <v>236</v>
      </c>
    </row>
    <row r="158" spans="1:20" ht="75">
      <c r="A158" s="1">
        <v>140</v>
      </c>
      <c r="B158" s="2" t="s">
        <v>16</v>
      </c>
      <c r="C158" s="10" t="s">
        <v>536</v>
      </c>
      <c r="D158" s="2" t="s">
        <v>307</v>
      </c>
      <c r="E158" s="2" t="s">
        <v>308</v>
      </c>
      <c r="F158" s="2" t="s">
        <v>144</v>
      </c>
      <c r="G158" s="2" t="s">
        <v>82</v>
      </c>
      <c r="H158" s="22">
        <v>37817</v>
      </c>
      <c r="I158" s="2" t="s">
        <v>60</v>
      </c>
      <c r="J158" s="2" t="s">
        <v>274</v>
      </c>
      <c r="K158" s="21">
        <v>11</v>
      </c>
      <c r="L158" s="66">
        <v>14</v>
      </c>
      <c r="M158" s="66">
        <v>7</v>
      </c>
      <c r="N158" s="3">
        <f>SUM(L158:M158)</f>
        <v>21</v>
      </c>
      <c r="O158" s="66">
        <v>85</v>
      </c>
      <c r="P158" s="4">
        <f>N158/O158</f>
        <v>0.24705882352941178</v>
      </c>
      <c r="Q158" s="91"/>
      <c r="R158" s="91"/>
      <c r="S158" s="91"/>
      <c r="T158" s="2" t="s">
        <v>275</v>
      </c>
    </row>
    <row r="159" spans="1:20" ht="75">
      <c r="A159" s="2">
        <v>141</v>
      </c>
      <c r="B159" s="10" t="s">
        <v>16</v>
      </c>
      <c r="C159" s="10" t="s">
        <v>524</v>
      </c>
      <c r="D159" s="2" t="s">
        <v>309</v>
      </c>
      <c r="E159" s="2" t="s">
        <v>287</v>
      </c>
      <c r="F159" s="2" t="s">
        <v>69</v>
      </c>
      <c r="G159" s="2" t="s">
        <v>59</v>
      </c>
      <c r="H159" s="22">
        <v>37815</v>
      </c>
      <c r="I159" s="2" t="s">
        <v>60</v>
      </c>
      <c r="J159" s="2" t="s">
        <v>274</v>
      </c>
      <c r="K159" s="21">
        <v>11</v>
      </c>
      <c r="L159" s="66">
        <v>13</v>
      </c>
      <c r="M159" s="66">
        <v>7</v>
      </c>
      <c r="N159" s="3">
        <f>SUM(L159:M159)</f>
        <v>20</v>
      </c>
      <c r="O159" s="66">
        <v>85</v>
      </c>
      <c r="P159" s="4">
        <f>N159/O159</f>
        <v>0.23529411764705882</v>
      </c>
      <c r="Q159" s="91"/>
      <c r="R159" s="93" t="s">
        <v>546</v>
      </c>
      <c r="S159" s="91"/>
      <c r="T159" s="2" t="s">
        <v>275</v>
      </c>
    </row>
    <row r="160" spans="1:20" ht="112.5">
      <c r="A160" s="2">
        <v>142</v>
      </c>
      <c r="B160" s="2" t="s">
        <v>16</v>
      </c>
      <c r="C160" s="10" t="s">
        <v>526</v>
      </c>
      <c r="D160" s="2" t="s">
        <v>189</v>
      </c>
      <c r="E160" s="2" t="s">
        <v>272</v>
      </c>
      <c r="F160" s="2" t="s">
        <v>177</v>
      </c>
      <c r="G160" s="2" t="s">
        <v>82</v>
      </c>
      <c r="H160" s="22">
        <v>37555</v>
      </c>
      <c r="I160" s="2" t="s">
        <v>60</v>
      </c>
      <c r="J160" s="2" t="s">
        <v>228</v>
      </c>
      <c r="K160" s="2">
        <v>11</v>
      </c>
      <c r="L160" s="66">
        <v>13</v>
      </c>
      <c r="M160" s="66">
        <v>0</v>
      </c>
      <c r="N160" s="3">
        <f>SUM(L160:M160)</f>
        <v>13</v>
      </c>
      <c r="O160" s="66">
        <v>85</v>
      </c>
      <c r="P160" s="4">
        <f>N160/O160</f>
        <v>0.15294117647058825</v>
      </c>
      <c r="Q160" s="91"/>
      <c r="R160" s="91"/>
      <c r="S160" s="91"/>
      <c r="T160" s="2" t="s">
        <v>236</v>
      </c>
    </row>
    <row r="161" spans="1:20" ht="18.75">
      <c r="A161" s="69"/>
      <c r="B161" s="69"/>
      <c r="C161" s="69"/>
      <c r="D161" s="70"/>
      <c r="E161" s="70"/>
      <c r="F161" s="70"/>
      <c r="G161" s="70"/>
      <c r="H161" s="71"/>
      <c r="I161" s="70"/>
      <c r="J161" s="70"/>
      <c r="K161" s="70"/>
      <c r="L161" s="72"/>
      <c r="M161" s="72"/>
      <c r="N161" s="80"/>
      <c r="O161" s="72"/>
      <c r="P161" s="73"/>
      <c r="Q161" s="72"/>
      <c r="R161" s="72"/>
      <c r="S161" s="72"/>
      <c r="T161" s="74"/>
    </row>
    <row r="162" spans="1:21" ht="22.5">
      <c r="A162" s="89" t="s">
        <v>46</v>
      </c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</row>
    <row r="163" spans="1:21" ht="23.25">
      <c r="A163" s="81" t="s">
        <v>380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23.25">
      <c r="A164" s="27" t="s">
        <v>379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:21" ht="23.25">
      <c r="A165" s="81" t="s">
        <v>538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:21" ht="23.25">
      <c r="A166" s="81" t="s">
        <v>248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:21" ht="23.25">
      <c r="A167" s="77" t="s">
        <v>196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1:21" ht="23.25">
      <c r="A168" s="81" t="s">
        <v>539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:21" ht="23.25">
      <c r="A169" s="81" t="s">
        <v>276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:21" ht="23.25">
      <c r="A170" s="77" t="s">
        <v>541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1:21" ht="23.25">
      <c r="A171" s="81" t="s">
        <v>540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:21" ht="23.25">
      <c r="A172" s="81" t="s">
        <v>178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:21" ht="23.25">
      <c r="A173" s="81" t="s">
        <v>542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:21" ht="23.25">
      <c r="A174" s="81" t="s">
        <v>141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:21" ht="23.25">
      <c r="A175" s="77" t="s">
        <v>320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1:21" ht="23.25">
      <c r="A176" s="77" t="s">
        <v>206</v>
      </c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1:21" ht="23.25">
      <c r="A177" s="77" t="s">
        <v>312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1:21" ht="23.25">
      <c r="A178" s="77" t="s">
        <v>269</v>
      </c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1:21" ht="23.25">
      <c r="A179" s="77" t="s">
        <v>62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1" ht="23.25">
      <c r="A180" s="77" t="s">
        <v>326</v>
      </c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1:21" ht="23.25">
      <c r="A181" s="77" t="s">
        <v>166</v>
      </c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1:21" ht="23.25">
      <c r="A182" s="77" t="s">
        <v>543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</row>
    <row r="183" spans="1:21" ht="23.2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5" spans="2:5" ht="15.75">
      <c r="B185" s="29" t="s">
        <v>22</v>
      </c>
      <c r="C185" s="29" t="s">
        <v>23</v>
      </c>
      <c r="D185" s="29" t="s">
        <v>24</v>
      </c>
      <c r="E185" s="29" t="s">
        <v>25</v>
      </c>
    </row>
    <row r="186" spans="2:5" ht="22.5">
      <c r="B186" s="30">
        <v>7</v>
      </c>
      <c r="C186" s="30">
        <v>39</v>
      </c>
      <c r="D186" s="30">
        <v>3</v>
      </c>
      <c r="E186" s="30">
        <v>9</v>
      </c>
    </row>
    <row r="187" spans="2:5" ht="23.25">
      <c r="B187" s="31">
        <v>8</v>
      </c>
      <c r="C187" s="31">
        <v>32</v>
      </c>
      <c r="D187" s="31">
        <v>3</v>
      </c>
      <c r="E187" s="31">
        <v>7</v>
      </c>
    </row>
    <row r="188" spans="2:5" ht="23.25">
      <c r="B188" s="31">
        <v>9</v>
      </c>
      <c r="C188" s="31">
        <v>36</v>
      </c>
      <c r="D188" s="31">
        <v>3</v>
      </c>
      <c r="E188" s="31">
        <v>8</v>
      </c>
    </row>
    <row r="189" spans="2:5" ht="23.25">
      <c r="B189" s="31">
        <v>10</v>
      </c>
      <c r="C189" s="31">
        <v>22</v>
      </c>
      <c r="D189" s="31">
        <v>2</v>
      </c>
      <c r="E189" s="31">
        <v>5</v>
      </c>
    </row>
    <row r="190" spans="2:5" ht="23.25">
      <c r="B190" s="31">
        <v>11</v>
      </c>
      <c r="C190" s="31">
        <v>13</v>
      </c>
      <c r="D190" s="31">
        <v>1</v>
      </c>
      <c r="E190" s="31">
        <v>3</v>
      </c>
    </row>
    <row r="191" spans="2:5" ht="22.5">
      <c r="B191" s="32" t="s">
        <v>26</v>
      </c>
      <c r="C191" s="32">
        <f>SUM(C186:C190)</f>
        <v>142</v>
      </c>
      <c r="D191" s="32">
        <f>SUM(D186:D190)</f>
        <v>12</v>
      </c>
      <c r="E191" s="32">
        <f>SUM(E186:E190)</f>
        <v>32</v>
      </c>
    </row>
    <row r="192" spans="2:6" ht="23.25">
      <c r="B192" s="33"/>
      <c r="C192" s="33"/>
      <c r="D192" s="34">
        <f>D191/C191</f>
        <v>0.08450704225352113</v>
      </c>
      <c r="E192" s="34">
        <f>E191/C191</f>
        <v>0.22535211267605634</v>
      </c>
      <c r="F192" s="35">
        <f>SUM(D192:E192)</f>
        <v>0.3098591549295775</v>
      </c>
    </row>
    <row r="194" spans="2:14" ht="94.5">
      <c r="B194" s="36" t="s">
        <v>27</v>
      </c>
      <c r="C194" s="37" t="s">
        <v>21</v>
      </c>
      <c r="D194" s="36" t="s">
        <v>28</v>
      </c>
      <c r="E194" s="36" t="s">
        <v>29</v>
      </c>
      <c r="F194" s="36" t="s">
        <v>30</v>
      </c>
      <c r="G194" s="36" t="s">
        <v>31</v>
      </c>
      <c r="H194" s="38" t="s">
        <v>49</v>
      </c>
      <c r="I194" s="38" t="s">
        <v>33</v>
      </c>
      <c r="J194" s="36" t="s">
        <v>34</v>
      </c>
      <c r="K194" s="38" t="s">
        <v>44</v>
      </c>
      <c r="L194" s="38" t="s">
        <v>45</v>
      </c>
      <c r="M194" s="39" t="s">
        <v>35</v>
      </c>
      <c r="N194" s="40"/>
    </row>
    <row r="195" spans="2:14" ht="21" customHeight="1">
      <c r="B195" s="41" t="s">
        <v>32</v>
      </c>
      <c r="C195" s="42">
        <v>11</v>
      </c>
      <c r="D195" s="43">
        <v>5</v>
      </c>
      <c r="E195" s="43">
        <v>8</v>
      </c>
      <c r="F195" s="43">
        <v>2</v>
      </c>
      <c r="G195" s="43">
        <v>1</v>
      </c>
      <c r="H195" s="43">
        <v>4</v>
      </c>
      <c r="I195" s="43">
        <v>8</v>
      </c>
      <c r="J195" s="44">
        <f aca="true" t="shared" si="7" ref="J195:J205">C195+D195+E195+F195+G195</f>
        <v>27</v>
      </c>
      <c r="K195" s="44">
        <f aca="true" t="shared" si="8" ref="K195:K205">H195+I195</f>
        <v>12</v>
      </c>
      <c r="L195" s="45">
        <f aca="true" t="shared" si="9" ref="L195:L207">K195/J195</f>
        <v>0.4444444444444444</v>
      </c>
      <c r="M195" s="96">
        <v>4</v>
      </c>
      <c r="N195" s="46"/>
    </row>
    <row r="196" spans="2:14" ht="21">
      <c r="B196" s="41" t="s">
        <v>36</v>
      </c>
      <c r="C196" s="42"/>
      <c r="D196" s="43"/>
      <c r="E196" s="43">
        <v>1</v>
      </c>
      <c r="F196" s="43"/>
      <c r="G196" s="43"/>
      <c r="H196" s="43">
        <v>0</v>
      </c>
      <c r="I196" s="43">
        <v>0</v>
      </c>
      <c r="J196" s="44">
        <f t="shared" si="7"/>
        <v>1</v>
      </c>
      <c r="K196" s="44">
        <f t="shared" si="8"/>
        <v>0</v>
      </c>
      <c r="L196" s="45">
        <f t="shared" si="9"/>
        <v>0</v>
      </c>
      <c r="M196" s="97"/>
      <c r="N196" s="46"/>
    </row>
    <row r="197" spans="2:14" ht="21">
      <c r="B197" s="41" t="s">
        <v>56</v>
      </c>
      <c r="C197" s="42">
        <v>5</v>
      </c>
      <c r="D197" s="43">
        <v>1</v>
      </c>
      <c r="E197" s="43">
        <v>3</v>
      </c>
      <c r="F197" s="43"/>
      <c r="G197" s="43"/>
      <c r="H197" s="43">
        <v>0</v>
      </c>
      <c r="I197" s="43">
        <v>1</v>
      </c>
      <c r="J197" s="44">
        <f>C197+D197+E197+F197+G197</f>
        <v>9</v>
      </c>
      <c r="K197" s="44">
        <f>H197+I197</f>
        <v>1</v>
      </c>
      <c r="L197" s="45">
        <f>K197/J197</f>
        <v>0.1111111111111111</v>
      </c>
      <c r="M197" s="96">
        <v>6</v>
      </c>
      <c r="N197" s="46"/>
    </row>
    <row r="198" spans="2:14" ht="21">
      <c r="B198" s="41" t="s">
        <v>37</v>
      </c>
      <c r="C198" s="42">
        <v>1</v>
      </c>
      <c r="D198" s="43"/>
      <c r="E198" s="43">
        <v>3</v>
      </c>
      <c r="F198" s="43">
        <v>1</v>
      </c>
      <c r="G198" s="43">
        <v>1</v>
      </c>
      <c r="H198" s="43">
        <v>1</v>
      </c>
      <c r="I198" s="43">
        <v>2</v>
      </c>
      <c r="J198" s="44">
        <f t="shared" si="7"/>
        <v>6</v>
      </c>
      <c r="K198" s="44">
        <f t="shared" si="8"/>
        <v>3</v>
      </c>
      <c r="L198" s="45">
        <f t="shared" si="9"/>
        <v>0.5</v>
      </c>
      <c r="M198" s="98" t="s">
        <v>552</v>
      </c>
      <c r="N198" s="46"/>
    </row>
    <row r="199" spans="2:14" ht="21">
      <c r="B199" s="41" t="s">
        <v>38</v>
      </c>
      <c r="C199" s="42">
        <v>2</v>
      </c>
      <c r="D199" s="43">
        <v>3</v>
      </c>
      <c r="E199" s="43"/>
      <c r="F199" s="43">
        <v>1</v>
      </c>
      <c r="G199" s="43"/>
      <c r="H199" s="43">
        <v>0</v>
      </c>
      <c r="I199" s="43">
        <v>0</v>
      </c>
      <c r="J199" s="44">
        <f t="shared" si="7"/>
        <v>6</v>
      </c>
      <c r="K199" s="44">
        <f t="shared" si="8"/>
        <v>0</v>
      </c>
      <c r="L199" s="45">
        <f t="shared" si="9"/>
        <v>0</v>
      </c>
      <c r="M199" s="99"/>
      <c r="N199" s="46"/>
    </row>
    <row r="200" spans="2:14" ht="37.5">
      <c r="B200" s="41" t="s">
        <v>39</v>
      </c>
      <c r="C200" s="42">
        <v>5</v>
      </c>
      <c r="D200" s="43">
        <v>2</v>
      </c>
      <c r="E200" s="43">
        <v>1</v>
      </c>
      <c r="F200" s="43">
        <v>3</v>
      </c>
      <c r="G200" s="43">
        <v>1</v>
      </c>
      <c r="H200" s="43">
        <v>3</v>
      </c>
      <c r="I200" s="43">
        <v>3</v>
      </c>
      <c r="J200" s="44">
        <f t="shared" si="7"/>
        <v>12</v>
      </c>
      <c r="K200" s="44">
        <f t="shared" si="8"/>
        <v>6</v>
      </c>
      <c r="L200" s="45">
        <f t="shared" si="9"/>
        <v>0.5</v>
      </c>
      <c r="M200" s="98" t="s">
        <v>552</v>
      </c>
      <c r="N200" s="46"/>
    </row>
    <row r="201" spans="2:14" ht="37.5">
      <c r="B201" s="41" t="s">
        <v>40</v>
      </c>
      <c r="C201" s="42">
        <v>3</v>
      </c>
      <c r="D201" s="43">
        <v>2</v>
      </c>
      <c r="E201" s="43">
        <v>2</v>
      </c>
      <c r="F201" s="43"/>
      <c r="G201" s="43"/>
      <c r="H201" s="43">
        <v>1</v>
      </c>
      <c r="I201" s="43">
        <v>3</v>
      </c>
      <c r="J201" s="44">
        <f t="shared" si="7"/>
        <v>7</v>
      </c>
      <c r="K201" s="44">
        <f t="shared" si="8"/>
        <v>4</v>
      </c>
      <c r="L201" s="45">
        <f t="shared" si="9"/>
        <v>0.5714285714285714</v>
      </c>
      <c r="M201" s="100">
        <v>1</v>
      </c>
      <c r="N201" s="46"/>
    </row>
    <row r="202" spans="2:14" ht="37.5">
      <c r="B202" s="41" t="s">
        <v>41</v>
      </c>
      <c r="C202" s="42">
        <v>5</v>
      </c>
      <c r="D202" s="43">
        <v>8</v>
      </c>
      <c r="E202" s="43">
        <v>7</v>
      </c>
      <c r="F202" s="43">
        <v>3</v>
      </c>
      <c r="G202" s="43">
        <v>5</v>
      </c>
      <c r="H202" s="43">
        <v>1</v>
      </c>
      <c r="I202" s="43">
        <v>5</v>
      </c>
      <c r="J202" s="44">
        <f t="shared" si="7"/>
        <v>28</v>
      </c>
      <c r="K202" s="44">
        <f t="shared" si="8"/>
        <v>6</v>
      </c>
      <c r="L202" s="45">
        <f t="shared" si="9"/>
        <v>0.21428571428571427</v>
      </c>
      <c r="M202" s="96">
        <v>5</v>
      </c>
      <c r="N202" s="46"/>
    </row>
    <row r="203" spans="2:14" ht="37.5">
      <c r="B203" s="41" t="s">
        <v>42</v>
      </c>
      <c r="C203" s="42">
        <v>5</v>
      </c>
      <c r="D203" s="43">
        <v>2</v>
      </c>
      <c r="E203" s="43">
        <v>5</v>
      </c>
      <c r="F203" s="43">
        <v>4</v>
      </c>
      <c r="G203" s="43">
        <v>4</v>
      </c>
      <c r="H203" s="43">
        <v>1</v>
      </c>
      <c r="I203" s="43">
        <v>1</v>
      </c>
      <c r="J203" s="44">
        <f t="shared" si="7"/>
        <v>20</v>
      </c>
      <c r="K203" s="44">
        <f t="shared" si="8"/>
        <v>2</v>
      </c>
      <c r="L203" s="45">
        <f t="shared" si="9"/>
        <v>0.1</v>
      </c>
      <c r="M203" s="101" t="s">
        <v>553</v>
      </c>
      <c r="N203" s="46"/>
    </row>
    <row r="204" spans="2:14" ht="18.75" customHeight="1">
      <c r="B204" s="78" t="s">
        <v>50</v>
      </c>
      <c r="C204" s="42">
        <v>1</v>
      </c>
      <c r="D204" s="43">
        <v>2</v>
      </c>
      <c r="E204" s="43">
        <v>3</v>
      </c>
      <c r="F204" s="43">
        <v>4</v>
      </c>
      <c r="G204" s="43"/>
      <c r="H204" s="43">
        <v>0</v>
      </c>
      <c r="I204" s="43">
        <v>1</v>
      </c>
      <c r="J204" s="44">
        <f t="shared" si="7"/>
        <v>10</v>
      </c>
      <c r="K204" s="44">
        <f t="shared" si="8"/>
        <v>1</v>
      </c>
      <c r="L204" s="45">
        <f t="shared" si="9"/>
        <v>0.1</v>
      </c>
      <c r="M204" s="101" t="s">
        <v>553</v>
      </c>
      <c r="N204" s="46"/>
    </row>
    <row r="205" spans="2:14" ht="37.5">
      <c r="B205" s="41" t="s">
        <v>54</v>
      </c>
      <c r="C205" s="42">
        <v>1</v>
      </c>
      <c r="D205" s="43">
        <v>7</v>
      </c>
      <c r="E205" s="43">
        <v>3</v>
      </c>
      <c r="F205" s="43">
        <v>4</v>
      </c>
      <c r="G205" s="43">
        <v>1</v>
      </c>
      <c r="H205" s="43">
        <v>1</v>
      </c>
      <c r="I205" s="43">
        <v>8</v>
      </c>
      <c r="J205" s="44">
        <f t="shared" si="7"/>
        <v>16</v>
      </c>
      <c r="K205" s="44">
        <f t="shared" si="8"/>
        <v>9</v>
      </c>
      <c r="L205" s="45">
        <f t="shared" si="9"/>
        <v>0.5625</v>
      </c>
      <c r="M205" s="100">
        <v>2</v>
      </c>
      <c r="N205" s="46"/>
    </row>
    <row r="206" spans="2:14" ht="20.25">
      <c r="B206" s="47" t="s">
        <v>43</v>
      </c>
      <c r="C206" s="48">
        <f>SUM(C195:C205)</f>
        <v>39</v>
      </c>
      <c r="D206" s="48">
        <f>SUM(D195:D205)</f>
        <v>32</v>
      </c>
      <c r="E206" s="48">
        <f>SUM(E195:E205)</f>
        <v>36</v>
      </c>
      <c r="F206" s="48">
        <f>SUM(F195:F205)</f>
        <v>22</v>
      </c>
      <c r="G206" s="48">
        <f>SUM(G195:G205)</f>
        <v>13</v>
      </c>
      <c r="H206" s="48">
        <f>SUBTOTAL(9,H195:H205)</f>
        <v>12</v>
      </c>
      <c r="I206" s="48">
        <f>SUM(I195:I205)</f>
        <v>32</v>
      </c>
      <c r="J206" s="48">
        <f>SUM(J195:J205)</f>
        <v>142</v>
      </c>
      <c r="K206" s="48">
        <f>SUM(K195:K205)</f>
        <v>44</v>
      </c>
      <c r="L206" s="49">
        <f t="shared" si="9"/>
        <v>0.30985915492957744</v>
      </c>
      <c r="M206" s="50"/>
      <c r="N206" s="46"/>
    </row>
    <row r="207" spans="2:13" ht="37.5">
      <c r="B207" s="51" t="s">
        <v>47</v>
      </c>
      <c r="C207" s="52">
        <f aca="true" t="shared" si="10" ref="C207:K207">C206-C205</f>
        <v>38</v>
      </c>
      <c r="D207" s="52">
        <f t="shared" si="10"/>
        <v>25</v>
      </c>
      <c r="E207" s="52">
        <f t="shared" si="10"/>
        <v>33</v>
      </c>
      <c r="F207" s="52">
        <f t="shared" si="10"/>
        <v>18</v>
      </c>
      <c r="G207" s="52">
        <f t="shared" si="10"/>
        <v>12</v>
      </c>
      <c r="H207" s="52">
        <f t="shared" si="10"/>
        <v>11</v>
      </c>
      <c r="I207" s="52">
        <f t="shared" si="10"/>
        <v>24</v>
      </c>
      <c r="J207" s="52">
        <f t="shared" si="10"/>
        <v>126</v>
      </c>
      <c r="K207" s="52">
        <f t="shared" si="10"/>
        <v>35</v>
      </c>
      <c r="L207" s="53">
        <f t="shared" si="9"/>
        <v>0.2777777777777778</v>
      </c>
      <c r="M207" s="52"/>
    </row>
    <row r="208" spans="3:13" ht="18.75">
      <c r="C208" s="52"/>
      <c r="D208" s="52"/>
      <c r="E208" s="52"/>
      <c r="F208" s="52"/>
      <c r="G208" s="54"/>
      <c r="H208" s="54"/>
      <c r="I208" s="54"/>
      <c r="J208" s="54"/>
      <c r="K208" s="54"/>
      <c r="L208" s="55"/>
      <c r="M208" s="54"/>
    </row>
    <row r="209" spans="2:6" ht="75">
      <c r="B209" s="36" t="s">
        <v>27</v>
      </c>
      <c r="C209" s="36" t="s">
        <v>51</v>
      </c>
      <c r="D209" s="36" t="s">
        <v>52</v>
      </c>
      <c r="E209" s="36" t="s">
        <v>53</v>
      </c>
      <c r="F209" s="36" t="s">
        <v>353</v>
      </c>
    </row>
    <row r="210" spans="2:6" ht="24" customHeight="1">
      <c r="B210" s="41" t="s">
        <v>32</v>
      </c>
      <c r="C210" s="42">
        <v>1009</v>
      </c>
      <c r="D210" s="42">
        <v>27</v>
      </c>
      <c r="E210" s="56">
        <f>C210/D210</f>
        <v>37.370370370370374</v>
      </c>
      <c r="F210" s="57">
        <v>5</v>
      </c>
    </row>
    <row r="211" spans="2:6" ht="18.75">
      <c r="B211" s="58" t="s">
        <v>36</v>
      </c>
      <c r="C211" s="42">
        <v>23</v>
      </c>
      <c r="D211" s="42">
        <v>1</v>
      </c>
      <c r="E211" s="56">
        <f>C211/D211</f>
        <v>23</v>
      </c>
      <c r="F211" s="57">
        <v>10</v>
      </c>
    </row>
    <row r="212" spans="2:6" ht="18.75">
      <c r="B212" s="58" t="s">
        <v>56</v>
      </c>
      <c r="C212" s="42">
        <v>252</v>
      </c>
      <c r="D212" s="42">
        <v>9</v>
      </c>
      <c r="E212" s="56">
        <f>C212/D212</f>
        <v>28</v>
      </c>
      <c r="F212" s="59" t="s">
        <v>553</v>
      </c>
    </row>
    <row r="213" spans="2:6" ht="18.75">
      <c r="B213" s="58" t="s">
        <v>37</v>
      </c>
      <c r="C213" s="42">
        <v>265</v>
      </c>
      <c r="D213" s="42">
        <v>6</v>
      </c>
      <c r="E213" s="56">
        <f aca="true" t="shared" si="11" ref="E213:E220">C213/D213</f>
        <v>44.166666666666664</v>
      </c>
      <c r="F213" s="103">
        <v>2</v>
      </c>
    </row>
    <row r="214" spans="2:6" ht="18.75">
      <c r="B214" s="58" t="s">
        <v>38</v>
      </c>
      <c r="C214" s="42">
        <v>67</v>
      </c>
      <c r="D214" s="42">
        <v>6</v>
      </c>
      <c r="E214" s="56">
        <f t="shared" si="11"/>
        <v>11.166666666666666</v>
      </c>
      <c r="F214" s="57">
        <v>11</v>
      </c>
    </row>
    <row r="215" spans="2:6" ht="37.5">
      <c r="B215" s="58" t="s">
        <v>39</v>
      </c>
      <c r="C215" s="42">
        <v>484</v>
      </c>
      <c r="D215" s="42">
        <v>12</v>
      </c>
      <c r="E215" s="56">
        <f t="shared" si="11"/>
        <v>40.333333333333336</v>
      </c>
      <c r="F215" s="103">
        <v>3</v>
      </c>
    </row>
    <row r="216" spans="2:6" ht="37.5">
      <c r="B216" s="58" t="s">
        <v>40</v>
      </c>
      <c r="C216" s="42">
        <v>277</v>
      </c>
      <c r="D216" s="42">
        <v>7</v>
      </c>
      <c r="E216" s="56">
        <f t="shared" si="11"/>
        <v>39.57142857142857</v>
      </c>
      <c r="F216" s="59" t="s">
        <v>547</v>
      </c>
    </row>
    <row r="217" spans="2:6" ht="37.5">
      <c r="B217" s="58" t="s">
        <v>41</v>
      </c>
      <c r="C217" s="42">
        <v>802</v>
      </c>
      <c r="D217" s="42">
        <v>28</v>
      </c>
      <c r="E217" s="56">
        <f t="shared" si="11"/>
        <v>28.642857142857142</v>
      </c>
      <c r="F217" s="59" t="s">
        <v>548</v>
      </c>
    </row>
    <row r="218" spans="2:6" ht="37.5">
      <c r="B218" s="58" t="s">
        <v>42</v>
      </c>
      <c r="C218" s="42">
        <v>477</v>
      </c>
      <c r="D218" s="42">
        <v>20</v>
      </c>
      <c r="E218" s="56">
        <f t="shared" si="11"/>
        <v>23.85</v>
      </c>
      <c r="F218" s="59" t="s">
        <v>555</v>
      </c>
    </row>
    <row r="219" spans="2:6" ht="39.75" customHeight="1">
      <c r="B219" s="58" t="s">
        <v>50</v>
      </c>
      <c r="C219" s="42">
        <v>280</v>
      </c>
      <c r="D219" s="42">
        <v>10</v>
      </c>
      <c r="E219" s="56">
        <f t="shared" si="11"/>
        <v>28</v>
      </c>
      <c r="F219" s="59" t="s">
        <v>553</v>
      </c>
    </row>
    <row r="220" spans="2:6" ht="37.5">
      <c r="B220" s="41" t="s">
        <v>54</v>
      </c>
      <c r="C220" s="42">
        <v>731.5</v>
      </c>
      <c r="D220" s="42">
        <v>16</v>
      </c>
      <c r="E220" s="56">
        <f t="shared" si="11"/>
        <v>45.71875</v>
      </c>
      <c r="F220" s="102" t="s">
        <v>554</v>
      </c>
    </row>
    <row r="221" spans="2:6" ht="18.75">
      <c r="B221" s="60" t="s">
        <v>43</v>
      </c>
      <c r="C221" s="60">
        <f>SUM(C210:C220)</f>
        <v>4667.5</v>
      </c>
      <c r="D221" s="60">
        <f>SUBTOTAL(9,D210:D220)</f>
        <v>142</v>
      </c>
      <c r="E221" s="61">
        <f>C221/D221</f>
        <v>32.86971830985915</v>
      </c>
      <c r="F221" s="60"/>
    </row>
    <row r="222" spans="2:6" ht="37.5">
      <c r="B222" s="58" t="s">
        <v>47</v>
      </c>
      <c r="C222" s="62">
        <f>C210+C211+C212+C213+C214+C215+C216+C217+C218+C219+H217</f>
        <v>3936</v>
      </c>
      <c r="D222" s="62">
        <f>D210+D211+D212+D213+D214+D215+D216+D217+D218+D219+I217</f>
        <v>126</v>
      </c>
      <c r="E222" s="63">
        <f>C222/D222</f>
        <v>31.238095238095237</v>
      </c>
      <c r="F222" s="62"/>
    </row>
  </sheetData>
  <sheetProtection/>
  <autoFilter ref="A18:T160"/>
  <mergeCells count="24">
    <mergeCell ref="A163:U163"/>
    <mergeCell ref="A162:U162"/>
    <mergeCell ref="A6:T6"/>
    <mergeCell ref="A7:T7"/>
    <mergeCell ref="A9:T9"/>
    <mergeCell ref="A10:T10"/>
    <mergeCell ref="A12:T12"/>
    <mergeCell ref="A13:T13"/>
    <mergeCell ref="A5:T5"/>
    <mergeCell ref="A15:T15"/>
    <mergeCell ref="A16:T16"/>
    <mergeCell ref="A1:T1"/>
    <mergeCell ref="A2:T2"/>
    <mergeCell ref="A3:T3"/>
    <mergeCell ref="B4:D4"/>
    <mergeCell ref="N4:R4"/>
    <mergeCell ref="A173:J173"/>
    <mergeCell ref="A174:J174"/>
    <mergeCell ref="A165:J165"/>
    <mergeCell ref="A166:J166"/>
    <mergeCell ref="A168:J168"/>
    <mergeCell ref="A169:J169"/>
    <mergeCell ref="A171:J171"/>
    <mergeCell ref="A172:J17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8" r:id="rId3"/>
  <rowBreaks count="3" manualBreakCount="3">
    <brk id="35" max="20" man="1"/>
    <brk id="144" max="23" man="1"/>
    <brk id="198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2020-10-18T12:05:43Z</cp:lastPrinted>
  <dcterms:created xsi:type="dcterms:W3CDTF">2015-08-25T10:03:36Z</dcterms:created>
  <dcterms:modified xsi:type="dcterms:W3CDTF">2020-12-07T18:49:46Z</dcterms:modified>
  <cp:category/>
  <cp:version/>
  <cp:contentType/>
  <cp:contentStatus/>
</cp:coreProperties>
</file>